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tabRatio="599" firstSheet="7" activeTab="12"/>
  </bookViews>
  <sheets>
    <sheet name="Fond odměn" sheetId="1" r:id="rId1"/>
    <sheet name="FKSP" sheetId="2" r:id="rId2"/>
    <sheet name="Rez. fond" sheetId="3" r:id="rId3"/>
    <sheet name="Invest.fond - PO ostatní " sheetId="4" r:id="rId4"/>
    <sheet name="příloha k tab.č. 4" sheetId="5" r:id="rId5"/>
    <sheet name="Účel.neinv.prostř. HMP" sheetId="6" r:id="rId6"/>
    <sheet name="Účel.neinv.prostř. SR" sheetId="7" r:id="rId7"/>
    <sheet name="Invest.prostř. HMP" sheetId="8" r:id="rId8"/>
    <sheet name="Invest.prostř. SR " sheetId="9" r:id="rId9"/>
    <sheet name="Proj.OPPA,OPPK,No - IV" sheetId="10" r:id="rId10"/>
    <sheet name="Proj. OPPA, OPPK,No -NIV" sheetId="11" r:id="rId11"/>
    <sheet name="Leasing" sheetId="12" r:id="rId12"/>
    <sheet name="Platy" sheetId="13" r:id="rId13"/>
  </sheets>
  <definedNames/>
  <calcPr fullCalcOnLoad="1"/>
</workbook>
</file>

<file path=xl/sharedStrings.xml><?xml version="1.0" encoding="utf-8"?>
<sst xmlns="http://schemas.openxmlformats.org/spreadsheetml/2006/main" count="417" uniqueCount="259">
  <si>
    <t xml:space="preserve">     Tabulka č. 1</t>
  </si>
  <si>
    <t xml:space="preserve">                          Finanční vypořádání  za rok 2002 - FOND ODMĚN </t>
  </si>
  <si>
    <t>1.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</si>
  <si>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</si>
  <si>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</si>
  <si>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</si>
  <si>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</si>
  <si>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</si>
  <si>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</si>
  <si>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</si>
  <si>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</si>
  <si>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</si>
  <si>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</si>
  <si>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</si>
  <si>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t>I.</t>
  </si>
  <si>
    <t>1) Roční objem nákladů zúčtovaných na platy a náhrady platů,</t>
  </si>
  <si>
    <t xml:space="preserve">     a) z hlavní činnosti</t>
  </si>
  <si>
    <t xml:space="preserve">     b) z doplňkové činnosti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</si>
  <si>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</si>
  <si>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</si>
  <si>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</si>
  <si>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</si>
  <si>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</si>
  <si>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II. </t>
  </si>
  <si>
    <t>Finanční vypořádání FKSP</t>
  </si>
  <si>
    <t>b) + Doplatek</t>
  </si>
  <si>
    <t>c) + Doplatek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</si>
  <si>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</si>
  <si>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</si>
  <si>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</si>
  <si>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t>vč. převodu do invest. fondu) - schváleno usnesením RHMP č. …….</t>
  </si>
  <si>
    <t>II.</t>
  </si>
  <si>
    <t>Vypracoval/a:                       Podpis:                       Telefon:                       Dne:</t>
  </si>
  <si>
    <t>Tabulka č. 4</t>
  </si>
  <si>
    <t>z toho:  přijaté dary</t>
  </si>
  <si>
    <t>Převedené prostředky z rezervního fondu</t>
  </si>
  <si>
    <t>8.</t>
  </si>
  <si>
    <t>9.</t>
  </si>
  <si>
    <t xml:space="preserve">z toho jmenovitě                                                             </t>
  </si>
  <si>
    <t xml:space="preserve">                       v Kč                     v Kč                  vlastní zdroje (usn.RHMP)       invest. transfer</t>
  </si>
  <si>
    <t>10.</t>
  </si>
  <si>
    <t>Tabulka č. 5a</t>
  </si>
  <si>
    <t>Poř.</t>
  </si>
  <si>
    <t>Usn.RHMP</t>
  </si>
  <si>
    <t>Schv. rozp.</t>
  </si>
  <si>
    <t>Skutečnost</t>
  </si>
  <si>
    <t>číslo</t>
  </si>
  <si>
    <t>ÚZ</t>
  </si>
  <si>
    <t>příp. ZHMP</t>
  </si>
  <si>
    <t>Účel</t>
  </si>
  <si>
    <t>celkem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</si>
  <si>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</si>
  <si>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</si>
  <si>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</si>
  <si>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</si>
  <si>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</si>
  <si>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</si>
  <si>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</si>
  <si>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</si>
  <si>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Vypracoval/a:</t>
  </si>
  <si>
    <t>Podpis ředitele:</t>
  </si>
  <si>
    <t>Číslo akce</t>
  </si>
  <si>
    <t>Název akce</t>
  </si>
  <si>
    <t>Účel. znak</t>
  </si>
  <si>
    <t>Tabulka č. 7a</t>
  </si>
  <si>
    <t>Číslo</t>
  </si>
  <si>
    <t>Účel.znak</t>
  </si>
  <si>
    <t>akce</t>
  </si>
  <si>
    <t>Tabulka č. 7b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</si>
  <si>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</si>
  <si>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</si>
  <si>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</si>
  <si>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</si>
  <si>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</si>
  <si>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</si>
  <si>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</si>
  <si>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</si>
  <si>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</si>
  <si>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</si>
  <si>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</si>
  <si>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</si>
  <si>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</si>
  <si>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</si>
  <si>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</si>
  <si>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</si>
  <si>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Měrná</t>
  </si>
  <si>
    <t>U k a z a t e l</t>
  </si>
  <si>
    <t xml:space="preserve"> jedn.</t>
  </si>
  <si>
    <t>úspora  -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</si>
  <si>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</si>
  <si>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</si>
  <si>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</si>
  <si>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</si>
  <si>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</si>
  <si>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</si>
  <si>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</si>
  <si>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</si>
  <si>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z toho: nevyčerpané dary</t>
  </si>
  <si>
    <t>Tabulka č. 6a</t>
  </si>
  <si>
    <t>Tabulka č. 6b</t>
  </si>
  <si>
    <t>Investiční transfer</t>
  </si>
  <si>
    <t>Neinvestiční příspěvek</t>
  </si>
  <si>
    <t>Zůstatek</t>
  </si>
  <si>
    <t>Investiční transfer (skutečně převedené investiční prostředky na účet organizace)</t>
  </si>
  <si>
    <r>
      <t xml:space="preserve">       </t>
    </r>
    <r>
      <rPr>
        <b/>
        <sz val="12"/>
        <rFont val="Arial CE"/>
        <family val="2"/>
      </rPr>
      <t>Finanční vypořádání za rok 2009 -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</si>
  <si>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>z toho: přijaté dary</t>
  </si>
  <si>
    <t>3) Příděl zaúčtovaný do nákladů celkem</t>
  </si>
  <si>
    <t xml:space="preserve">    z hlavní i doplňkové činnosti   - celkem   (viz bod I.3.)</t>
  </si>
  <si>
    <t>Upravený</t>
  </si>
  <si>
    <t>rozpočet</t>
  </si>
  <si>
    <t>Skutečně</t>
  </si>
  <si>
    <t>poskytnuto</t>
  </si>
  <si>
    <t>Vyčerpáno</t>
  </si>
  <si>
    <t>Poskytnuto</t>
  </si>
  <si>
    <t>Ponecháno</t>
  </si>
  <si>
    <t>Ze skutečnosti</t>
  </si>
  <si>
    <t>vlastní zdroje</t>
  </si>
  <si>
    <t>investiční transfer</t>
  </si>
  <si>
    <t xml:space="preserve">akce č.      </t>
  </si>
  <si>
    <t>XXXXX</t>
  </si>
  <si>
    <t>částku odvodu zadejte se znaménkem mínus!</t>
  </si>
  <si>
    <t>Vypracoval/a:                       Podpis:                              Telefon:                         Dne:</t>
  </si>
  <si>
    <t>zde je možné vložit další řádky</t>
  </si>
  <si>
    <t>Celkem</t>
  </si>
  <si>
    <t>zadat se znaménkem -</t>
  </si>
  <si>
    <t>Razítko:</t>
  </si>
  <si>
    <t>účet 547</t>
  </si>
  <si>
    <t>2) Nárok - základní příděl 1 % celkem, z toho:</t>
  </si>
  <si>
    <t xml:space="preserve">e) Další zdroje FKSP </t>
  </si>
  <si>
    <t>Pozn. (Netisknout!)</t>
  </si>
  <si>
    <t xml:space="preserve"> - zde je možné vložit další řádky</t>
  </si>
  <si>
    <t>Pozn.  ( Netisknout!)</t>
  </si>
  <si>
    <r>
      <t xml:space="preserve">uvádějte pouze IT s </t>
    </r>
    <r>
      <rPr>
        <b/>
        <sz val="10"/>
        <rFont val="Arial CE"/>
        <family val="0"/>
      </rPr>
      <t>ÚZ 94</t>
    </r>
    <r>
      <rPr>
        <sz val="10"/>
        <rFont val="Arial CE"/>
        <family val="0"/>
      </rPr>
      <t>!</t>
    </r>
  </si>
  <si>
    <t>Pokud máte v roce více čerpání než 10,</t>
  </si>
  <si>
    <t>do této tabulky zapište celkovou sumu</t>
  </si>
  <si>
    <t xml:space="preserve">a jednotlivé akce rozepište do přílohy - </t>
  </si>
  <si>
    <t>viz další list</t>
  </si>
  <si>
    <t xml:space="preserve">     a) v hlavní činnosti - platy</t>
  </si>
  <si>
    <t>účet:</t>
  </si>
  <si>
    <t xml:space="preserve">     b) v hlavní činnosti - náhrady platů</t>
  </si>
  <si>
    <t xml:space="preserve">     c) v doplňkové činnosti - platy</t>
  </si>
  <si>
    <t xml:space="preserve">     d) v doplňkové činnosti - náhrady platů</t>
  </si>
  <si>
    <t>521/030x - platy</t>
  </si>
  <si>
    <t xml:space="preserve">Limit </t>
  </si>
  <si>
    <t>viz § 2, odst. 2 vyhl. č. 114/2002 Sb., ve znění pozdějších předpisů</t>
  </si>
  <si>
    <t xml:space="preserve">              nevyčerpané  inv. prostředky OPPA, OPPK, Norských fondů aj.</t>
  </si>
  <si>
    <t xml:space="preserve">k jednotlivým UZ a odvodům </t>
  </si>
  <si>
    <t>a zůst.cena dlouh. majetku vyřaz.z důvodu manka a škody (účet 547) - z HČ i DČ</t>
  </si>
  <si>
    <t>v  Kč</t>
  </si>
  <si>
    <t>Zpracoval/a:</t>
  </si>
  <si>
    <r>
      <t xml:space="preserve">krytí ztráty se znaménkem </t>
    </r>
    <r>
      <rPr>
        <b/>
        <sz val="10"/>
        <rFont val="Arial CE"/>
        <family val="0"/>
      </rPr>
      <t>-</t>
    </r>
  </si>
  <si>
    <t xml:space="preserve">Upravený </t>
  </si>
  <si>
    <t xml:space="preserve">                Finanční vypořádání za rok 2012 - FOND ODMĚN</t>
  </si>
  <si>
    <r>
      <t xml:space="preserve">Stav fondu odměn k 31. 12. 2011 </t>
    </r>
    <r>
      <rPr>
        <i/>
        <sz val="10"/>
        <rFont val="Arial CE"/>
        <family val="0"/>
      </rPr>
      <t>(dle rozvahy)</t>
    </r>
  </si>
  <si>
    <t>Příděl do fondu odměn z finančního vypořádání roku 2011</t>
  </si>
  <si>
    <t>Zdroje roku 2012 celkem (ř. 1+2)</t>
  </si>
  <si>
    <r>
      <t xml:space="preserve">Zůstatek fondu odměn k 31. 12. 2012 </t>
    </r>
    <r>
      <rPr>
        <i/>
        <sz val="10"/>
        <rFont val="Arial CE"/>
        <family val="0"/>
      </rPr>
      <t>(dle rozvahy)</t>
    </r>
  </si>
  <si>
    <t>Stav fondu odměn po finančním vypořádání roku 2012   (ř. 5 + 6)</t>
  </si>
  <si>
    <t xml:space="preserve">      Finanční vypořádání za rok 2012 - FOND KULTURNÍCH A SOC. POTŘEB</t>
  </si>
  <si>
    <t>Vyúčtování základního přídělu za rok 2012</t>
  </si>
  <si>
    <t xml:space="preserve">    skutečnost k 31. 12. 2012    (bez OON)</t>
  </si>
  <si>
    <t>d) Základní příděl do FKSP (1 %) - zaúčtovaný do nákladů k 31. 12. 2012</t>
  </si>
  <si>
    <t>f) Zdroje FKSP r. 2012  celkem (a+b+c+d+e)</t>
  </si>
  <si>
    <t xml:space="preserve">g) Čerpáno z FKSP v r. 2012                                                            </t>
  </si>
  <si>
    <t>h) Zůstatek k 31. 12. 2012   (f - g)  (dle rozvahy)</t>
  </si>
  <si>
    <t>i) Doplatek základního přídělu za rok 2012 (z hlavní i DČ) - viz bod I.4.    +</t>
  </si>
  <si>
    <t>j) Stav FKSP po finančním vypořádání r. 2012</t>
  </si>
  <si>
    <t>a) Stav FKSP k 31. 12. 2011 (dle rozvahy)</t>
  </si>
  <si>
    <t xml:space="preserve">     - Vratka z finančního vypořádání FKSP za rok 2011 - hlavní činnost</t>
  </si>
  <si>
    <t xml:space="preserve">     - Vratka z finančního vypořádání FKSP za rok 2011 - doplňková čin.</t>
  </si>
  <si>
    <t>521/034x - pouze z platů (bez OON)!</t>
  </si>
  <si>
    <t>Stav rezervního fondu k 31. 12. 2011  (dle rozvahy)</t>
  </si>
  <si>
    <t>a) Příděl do rezervního fondu z finančního vypořádání roku 2011</t>
  </si>
  <si>
    <t>b) Úhrada zhorš. hosp. výsl. z rez. fondu z finančního vypořádání roku 2011</t>
  </si>
  <si>
    <t xml:space="preserve">         Přehled o zdrojích a použití   REZERVNÍHO FONDU - rok 2012</t>
  </si>
  <si>
    <t>Přijaté dary v roce 2012 celkem</t>
  </si>
  <si>
    <t xml:space="preserve">Zdroje roku 2012   celkem          </t>
  </si>
  <si>
    <t xml:space="preserve">Použití RF v roce 2012 celkem (z toho rozepsat jmenovitě jednotlivé tituly, </t>
  </si>
  <si>
    <t>Převod nevyčerp. provoz. prostředků z EU, SR, norských fondů aj. z r. 2012</t>
  </si>
  <si>
    <t>Zůstatek rezervního fondu k 31. 12. 2012 (dle rozvahy)</t>
  </si>
  <si>
    <t>Návrh na příděl do rezervního fondu z finančního vypořádání roku 2012</t>
  </si>
  <si>
    <t>Stav rezervního fondu po finančním vypořádání r. 2012 celkem</t>
  </si>
  <si>
    <t>účet 551 ve výši zúčt. na 416/031x</t>
  </si>
  <si>
    <t xml:space="preserve">                 Finanční vypořádání  za rok 2012 - INVESTIČNÍ FOND  </t>
  </si>
  <si>
    <t>Vytvořené odpisy hmotného a nehmotného majetku za rok 2012 (účet 551)</t>
  </si>
  <si>
    <t>Přijaté dary za rok 2012 celkem</t>
  </si>
  <si>
    <t>Investice - skutečnost za rok 2012 celkem</t>
  </si>
  <si>
    <t>UR 2012 (poskytnuto)</t>
  </si>
  <si>
    <t>Skutečnost 2012</t>
  </si>
  <si>
    <t xml:space="preserve">            ponecháno na dofinancování inv. akcí v r. 2012 z fin.vypořádání 2011</t>
  </si>
  <si>
    <t xml:space="preserve">                         Vyúčtování účelových neinvestičních prostředků z rozpočtu hl. m. Prahy za rok 2012</t>
  </si>
  <si>
    <t>k 31.12.2012</t>
  </si>
  <si>
    <t xml:space="preserve">        Vyúčtování účelových neinvestičních prostředků ze státního rozpočtu (resp. státních fondů)   za rok 2012</t>
  </si>
  <si>
    <t xml:space="preserve">                               Vyúčtování investičních prostředků z rozpočtu hl. m. Prahy  za rok 2012</t>
  </si>
  <si>
    <t>Pozn. - Netisknout!</t>
  </si>
  <si>
    <t xml:space="preserve">          Vyúčtování investičních prostředků ze státního rozpočtu (resp. státních fondů)  za rok 2012</t>
  </si>
  <si>
    <t>do r. 2012</t>
  </si>
  <si>
    <t>v r. 2012</t>
  </si>
  <si>
    <t>521/003x - pouze platy</t>
  </si>
  <si>
    <t>Použití fondu odměn v r. 2012 (schváleno usn. RHMP č.       /2012)</t>
  </si>
  <si>
    <r>
      <t xml:space="preserve">Zdroje roku 2012 celkem </t>
    </r>
    <r>
      <rPr>
        <sz val="10"/>
        <rFont val="Arial CE"/>
        <family val="0"/>
      </rPr>
      <t>(ř. 1 až 7)</t>
    </r>
  </si>
  <si>
    <t xml:space="preserve">Odvod při finančním vypořádání za rok 2011  </t>
  </si>
  <si>
    <r>
      <t xml:space="preserve">Stav investičního fondu  k 31. 12. 2011 </t>
    </r>
    <r>
      <rPr>
        <i/>
        <sz val="10"/>
        <rFont val="Arial CE"/>
        <family val="0"/>
      </rPr>
      <t>(dle rozvahy)</t>
    </r>
  </si>
  <si>
    <r>
      <t xml:space="preserve">Zůstatek fondu k 31. 12. 2012 </t>
    </r>
    <r>
      <rPr>
        <i/>
        <sz val="10"/>
        <rFont val="Arial CE"/>
        <family val="0"/>
      </rPr>
      <t xml:space="preserve"> (dle rozvahy)</t>
    </r>
    <r>
      <rPr>
        <b/>
        <sz val="10"/>
        <rFont val="Arial CE"/>
        <family val="2"/>
      </rPr>
      <t xml:space="preserve">     </t>
    </r>
    <r>
      <rPr>
        <sz val="10"/>
        <rFont val="Arial CE"/>
        <family val="2"/>
      </rPr>
      <t>( ř. 8 - ř. 9)</t>
    </r>
  </si>
  <si>
    <t>521 - pouze z platů (bez OON)</t>
  </si>
  <si>
    <t>Příloha k tabulce č. 4 - Investiční fond - čerpání za rok 2012</t>
  </si>
  <si>
    <t xml:space="preserve">          zůstatek nevyčerp. provoz. prostř. z EU,SR,norských fondů aj. </t>
  </si>
  <si>
    <t>Zůstatková cena prodaného dlouhodobého majetku (účet 552, 553)</t>
  </si>
  <si>
    <t>název akce + usn. RHMP - přepište správným názvem!</t>
  </si>
  <si>
    <t>Vypracoval/a:                       Podpis:                                 Telefon:                         Dne:</t>
  </si>
  <si>
    <t xml:space="preserve">                                  Přehled o finančních prostředcích poskytnutých na projekty OPP - Adaptabilita, </t>
  </si>
  <si>
    <r>
      <t xml:space="preserve">                                             </t>
    </r>
    <r>
      <rPr>
        <b/>
        <sz val="12"/>
        <rFont val="Arial CE"/>
        <family val="2"/>
      </rPr>
      <t>OPP - Konkurenceschopnost, OP LZZ, EHP/Norsko  aj.</t>
    </r>
  </si>
  <si>
    <t>III.</t>
  </si>
  <si>
    <t>Krytí zhoršeného hospodářského výsledku z fin. vypořádání roku 2012</t>
  </si>
  <si>
    <t>Organizace: Divadlo na Vinohradech</t>
  </si>
  <si>
    <t>Organizace:Divadlo na Vinohradech</t>
  </si>
  <si>
    <t xml:space="preserve">Vypracoval/a: Mgr.Pipková   </t>
  </si>
  <si>
    <t>Telefon:  296550215</t>
  </si>
  <si>
    <t>Dne: 21.1.2013</t>
  </si>
  <si>
    <t>Mgr.Pipková                                                     296550215</t>
  </si>
  <si>
    <t>American Chance</t>
  </si>
  <si>
    <t>příspěvek na veřejně prospěšné,sportovní a socální účely</t>
  </si>
  <si>
    <t>podle §4,odst.2)zákona ČNR č.202/1990 Sb.ve znění pozdějších</t>
  </si>
  <si>
    <t>předpisů</t>
  </si>
  <si>
    <t>dekorace do hry Jak udělat kariéru…premiéra 5.10.2012</t>
  </si>
  <si>
    <t>Mgr.Pipková                                                           296550215</t>
  </si>
  <si>
    <t>Rekonstrukce zdroje tepla v budově divadla, USN 115 ze 31.1.2012</t>
  </si>
  <si>
    <t>Rekonstrukce kanalizace a rozvodů vody v budově divadla USN 115 ze 31.1.2012</t>
  </si>
  <si>
    <t>Rekonstrukce kanalizace a rozvodů vody v budově divadla USN 830 ze 5.6.2012</t>
  </si>
  <si>
    <t>Pořízení diskového pole USN 830 z 5.6.2012</t>
  </si>
  <si>
    <t>Výměna jevištních stolů USN 830  z 5.6.2012</t>
  </si>
  <si>
    <t>Oprava heraldického znaku na budově divadla USN 830 z 5.6.2012</t>
  </si>
  <si>
    <t>Obnova strojového parku v dílnách divadla USN 830 z 5.6.2012</t>
  </si>
  <si>
    <t>Rekonstrukce systému měření a regulace plynové kotelny USN 830 z 5.6.2012</t>
  </si>
  <si>
    <t>Zakoupení nového projekčního přístroje USN 1154 z 17.7.2012</t>
  </si>
  <si>
    <t>Zakoupení barevného kopírovacího stroje USN 2103 z 27.11.2012</t>
  </si>
  <si>
    <t>Server pro zálohování včetně záložního zdroje USN 2103 z 27.11.2012</t>
  </si>
  <si>
    <t>Primární zálohovací software USN 2103 z 27.11.2012</t>
  </si>
  <si>
    <t>krytí provozních nákladů USN 2160 z 4.12.2012</t>
  </si>
  <si>
    <t>viz příloha tabulky č.4</t>
  </si>
  <si>
    <t>Rekonstrukce zdroje tepla v budově divadla USN 505 z 24.4.2012</t>
  </si>
  <si>
    <t>vrácení nevyčerpaných investičních prostředků akce 41710</t>
  </si>
  <si>
    <t xml:space="preserve">Mgr.Pipková                </t>
  </si>
  <si>
    <t>Mgr.Pipková</t>
  </si>
  <si>
    <t>Rekonstrukce kanalizace a rozv.vody v bud.div.</t>
  </si>
  <si>
    <t>Rekonstrukce zdroje tepla v budově divadla</t>
  </si>
  <si>
    <t>Zpracoval/a: Mgr.Pipková</t>
  </si>
  <si>
    <t>telefon: 296550215</t>
  </si>
  <si>
    <t>Zpracoval/a:Mgr.Pipková</t>
  </si>
  <si>
    <t>Vypracoval/a: Mgr.Pipková</t>
  </si>
  <si>
    <t>Telefon:296550215</t>
  </si>
  <si>
    <t>Dne:21.1.2013</t>
  </si>
  <si>
    <t>dekorace do hry Mocná Afrodité, premiéra 20.1.2012</t>
  </si>
  <si>
    <t>Organizace:</t>
  </si>
  <si>
    <t>Divadlo na Vinohradech</t>
  </si>
  <si>
    <t>(odměňující podle zák. č. 262/2006 Sb.,§ 109, odst. 3 d)</t>
  </si>
  <si>
    <t>Plnění zaměstnanců a prostředků na platy za rok 2012</t>
  </si>
  <si>
    <t xml:space="preserve">usn.RHMP č.     </t>
  </si>
  <si>
    <t>Vypracoval /a/:   H.Černá      Telefon: 296550247    Dne:  17.1.2013      Razítko: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</si>
</sst>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#,##0.00\ &quot;Kč&quot;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name val="Arial CE"/>
      <family val="0"/>
    </font>
    <font>
      <i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7" fillId="12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3" borderId="8" applyNumberFormat="0" applyAlignment="0" applyProtection="0"/>
    <xf numFmtId="0" fontId="24" fillId="13" borderId="9" applyNumberFormat="0" applyAlignment="0" applyProtection="0"/>
    <xf numFmtId="0" fontId="28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44" fontId="0" fillId="7" borderId="13" xfId="0" applyNumberFormat="1" applyFill="1" applyBorder="1" applyAlignment="1" applyProtection="1">
      <alignment/>
      <protection locked="0"/>
    </xf>
    <xf numFmtId="44" fontId="0" fillId="7" borderId="14" xfId="0" applyNumberFormat="1" applyFill="1" applyBorder="1" applyAlignment="1" applyProtection="1">
      <alignment/>
      <protection locked="0"/>
    </xf>
    <xf numFmtId="44" fontId="0" fillId="7" borderId="15" xfId="0" applyNumberFormat="1" applyFill="1" applyBorder="1" applyAlignment="1" applyProtection="1">
      <alignment/>
      <protection locked="0"/>
    </xf>
    <xf numFmtId="44" fontId="0" fillId="7" borderId="16" xfId="0" applyNumberFormat="1" applyFill="1" applyBorder="1" applyAlignment="1" applyProtection="1">
      <alignment/>
      <protection locked="0"/>
    </xf>
    <xf numFmtId="44" fontId="0" fillId="7" borderId="10" xfId="0" applyNumberFormat="1" applyFill="1" applyBorder="1" applyAlignment="1" applyProtection="1">
      <alignment/>
      <protection locked="0"/>
    </xf>
    <xf numFmtId="44" fontId="0" fillId="7" borderId="17" xfId="0" applyNumberFormat="1" applyFill="1" applyBorder="1" applyAlignment="1" applyProtection="1">
      <alignment/>
      <protection locked="0"/>
    </xf>
    <xf numFmtId="44" fontId="0" fillId="7" borderId="14" xfId="0" applyNumberFormat="1" applyFill="1" applyBorder="1" applyAlignment="1" applyProtection="1">
      <alignment horizontal="right"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7" borderId="19" xfId="0" applyFill="1" applyBorder="1" applyAlignment="1" applyProtection="1">
      <alignment/>
      <protection locked="0"/>
    </xf>
    <xf numFmtId="44" fontId="0" fillId="7" borderId="10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44" fontId="0" fillId="7" borderId="22" xfId="0" applyNumberFormat="1" applyFill="1" applyBorder="1" applyAlignment="1" applyProtection="1">
      <alignment horizontal="right"/>
      <protection locked="0"/>
    </xf>
    <xf numFmtId="3" fontId="0" fillId="7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4" fontId="0" fillId="7" borderId="16" xfId="0" applyNumberFormat="1" applyFill="1" applyBorder="1" applyAlignment="1" applyProtection="1">
      <alignment horizontal="right"/>
      <protection locked="0"/>
    </xf>
    <xf numFmtId="4" fontId="0" fillId="7" borderId="10" xfId="0" applyNumberFormat="1" applyFont="1" applyFill="1" applyBorder="1" applyAlignment="1" applyProtection="1">
      <alignment/>
      <protection locked="0"/>
    </xf>
    <xf numFmtId="0" fontId="12" fillId="7" borderId="10" xfId="0" applyFont="1" applyFill="1" applyBorder="1" applyAlignment="1" applyProtection="1">
      <alignment/>
      <protection locked="0"/>
    </xf>
    <xf numFmtId="4" fontId="11" fillId="7" borderId="10" xfId="0" applyNumberFormat="1" applyFont="1" applyFill="1" applyBorder="1" applyAlignment="1" applyProtection="1">
      <alignment/>
      <protection locked="0"/>
    </xf>
    <xf numFmtId="4" fontId="0" fillId="7" borderId="15" xfId="0" applyNumberForma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4" fontId="0" fillId="7" borderId="27" xfId="0" applyNumberForma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4" fontId="0" fillId="7" borderId="10" xfId="0" applyNumberFormat="1" applyFont="1" applyFill="1" applyBorder="1" applyAlignment="1" applyProtection="1">
      <alignment horizontal="right"/>
      <protection locked="0"/>
    </xf>
    <xf numFmtId="4" fontId="10" fillId="7" borderId="29" xfId="0" applyNumberFormat="1" applyFont="1" applyFill="1" applyBorder="1" applyAlignment="1" applyProtection="1">
      <alignment horizontal="right"/>
      <protection locked="0"/>
    </xf>
    <xf numFmtId="4" fontId="10" fillId="7" borderId="10" xfId="0" applyNumberFormat="1" applyFont="1" applyFill="1" applyBorder="1" applyAlignment="1" applyProtection="1">
      <alignment horizontal="right"/>
      <protection locked="0"/>
    </xf>
    <xf numFmtId="49" fontId="0" fillId="7" borderId="29" xfId="0" applyNumberFormat="1" applyFont="1" applyFill="1" applyBorder="1" applyAlignment="1" applyProtection="1">
      <alignment horizontal="right"/>
      <protection locked="0"/>
    </xf>
    <xf numFmtId="49" fontId="0" fillId="7" borderId="10" xfId="0" applyNumberFormat="1" applyFont="1" applyFill="1" applyBorder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/>
      <protection locked="0"/>
    </xf>
    <xf numFmtId="44" fontId="0" fillId="7" borderId="17" xfId="0" applyNumberFormat="1" applyFont="1" applyFill="1" applyBorder="1" applyAlignment="1" applyProtection="1">
      <alignment/>
      <protection locked="0"/>
    </xf>
    <xf numFmtId="14" fontId="0" fillId="7" borderId="0" xfId="0" applyNumberFormat="1" applyFill="1" applyBorder="1" applyAlignment="1" applyProtection="1">
      <alignment horizontal="left"/>
      <protection locked="0"/>
    </xf>
    <xf numFmtId="0" fontId="5" fillId="7" borderId="22" xfId="0" applyFont="1" applyFill="1" applyBorder="1" applyAlignment="1" applyProtection="1">
      <alignment horizontal="left"/>
      <protection locked="0"/>
    </xf>
    <xf numFmtId="4" fontId="0" fillId="7" borderId="11" xfId="0" applyNumberFormat="1" applyFill="1" applyBorder="1" applyAlignment="1" applyProtection="1">
      <alignment horizontal="right"/>
      <protection locked="0"/>
    </xf>
    <xf numFmtId="4" fontId="0" fillId="7" borderId="10" xfId="0" applyNumberFormat="1" applyFill="1" applyBorder="1" applyAlignment="1" applyProtection="1">
      <alignment horizontal="right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0" fillId="7" borderId="30" xfId="0" applyFill="1" applyBorder="1" applyAlignment="1" applyProtection="1">
      <alignment horizontal="right"/>
      <protection locked="0"/>
    </xf>
    <xf numFmtId="0" fontId="0" fillId="7" borderId="31" xfId="0" applyFill="1" applyBorder="1" applyAlignment="1" applyProtection="1">
      <alignment horizontal="right"/>
      <protection locked="0"/>
    </xf>
    <xf numFmtId="0" fontId="0" fillId="7" borderId="10" xfId="0" applyFill="1" applyBorder="1" applyAlignment="1" applyProtection="1">
      <alignment horizontal="right"/>
      <protection locked="0"/>
    </xf>
    <xf numFmtId="165" fontId="0" fillId="7" borderId="11" xfId="0" applyNumberFormat="1" applyFill="1" applyBorder="1" applyAlignment="1" applyProtection="1">
      <alignment horizontal="right"/>
      <protection locked="0"/>
    </xf>
    <xf numFmtId="165" fontId="0" fillId="7" borderId="10" xfId="0" applyNumberFormat="1" applyFill="1" applyBorder="1" applyAlignment="1" applyProtection="1">
      <alignment horizontal="right"/>
      <protection locked="0"/>
    </xf>
    <xf numFmtId="14" fontId="0" fillId="7" borderId="0" xfId="0" applyNumberFormat="1" applyFill="1" applyAlignment="1" applyProtection="1">
      <alignment horizontal="left"/>
      <protection locked="0"/>
    </xf>
    <xf numFmtId="3" fontId="0" fillId="7" borderId="0" xfId="0" applyNumberFormat="1" applyFill="1" applyBorder="1" applyAlignment="1" applyProtection="1">
      <alignment horizontal="left"/>
      <protection locked="0"/>
    </xf>
    <xf numFmtId="0" fontId="5" fillId="7" borderId="27" xfId="0" applyFont="1" applyFill="1" applyBorder="1" applyAlignment="1" applyProtection="1">
      <alignment horizontal="left"/>
      <protection locked="0"/>
    </xf>
    <xf numFmtId="165" fontId="5" fillId="7" borderId="10" xfId="0" applyNumberFormat="1" applyFont="1" applyFill="1" applyBorder="1" applyAlignment="1" applyProtection="1">
      <alignment horizontal="left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1" fontId="0" fillId="7" borderId="10" xfId="0" applyNumberFormat="1" applyFont="1" applyFill="1" applyBorder="1" applyAlignment="1" applyProtection="1">
      <alignment horizontal="right"/>
      <protection locked="0"/>
    </xf>
    <xf numFmtId="165" fontId="0" fillId="7" borderId="10" xfId="0" applyNumberFormat="1" applyFont="1" applyFill="1" applyBorder="1" applyAlignment="1" applyProtection="1">
      <alignment horizontal="right"/>
      <protection locked="0"/>
    </xf>
    <xf numFmtId="0" fontId="5" fillId="7" borderId="32" xfId="0" applyFont="1" applyFill="1" applyBorder="1" applyAlignment="1" applyProtection="1">
      <alignment horizontal="left"/>
      <protection locked="0"/>
    </xf>
    <xf numFmtId="0" fontId="5" fillId="7" borderId="17" xfId="0" applyFont="1" applyFill="1" applyBorder="1" applyAlignment="1" applyProtection="1">
      <alignment horizontal="left"/>
      <protection locked="0"/>
    </xf>
    <xf numFmtId="4" fontId="10" fillId="7" borderId="33" xfId="0" applyNumberFormat="1" applyFont="1" applyFill="1" applyBorder="1" applyAlignment="1" applyProtection="1">
      <alignment horizontal="right"/>
      <protection locked="0"/>
    </xf>
    <xf numFmtId="1" fontId="0" fillId="7" borderId="34" xfId="0" applyNumberFormat="1" applyFont="1" applyFill="1" applyBorder="1" applyAlignment="1" applyProtection="1">
      <alignment horizontal="right"/>
      <protection locked="0"/>
    </xf>
    <xf numFmtId="1" fontId="0" fillId="7" borderId="31" xfId="0" applyNumberFormat="1" applyFont="1" applyFill="1" applyBorder="1" applyAlignment="1" applyProtection="1">
      <alignment horizontal="right"/>
      <protection locked="0"/>
    </xf>
    <xf numFmtId="4" fontId="10" fillId="7" borderId="35" xfId="0" applyNumberFormat="1" applyFont="1" applyFill="1" applyBorder="1" applyAlignment="1" applyProtection="1">
      <alignment horizontal="right"/>
      <protection locked="0"/>
    </xf>
    <xf numFmtId="0" fontId="5" fillId="7" borderId="36" xfId="0" applyFont="1" applyFill="1" applyBorder="1" applyAlignment="1" applyProtection="1">
      <alignment horizontal="left"/>
      <protection locked="0"/>
    </xf>
    <xf numFmtId="0" fontId="5" fillId="7" borderId="37" xfId="0" applyFont="1" applyFill="1" applyBorder="1" applyAlignment="1" applyProtection="1">
      <alignment horizontal="left"/>
      <protection locked="0"/>
    </xf>
    <xf numFmtId="0" fontId="5" fillId="7" borderId="38" xfId="0" applyFont="1" applyFill="1" applyBorder="1" applyAlignment="1" applyProtection="1">
      <alignment horizontal="left"/>
      <protection locked="0"/>
    </xf>
    <xf numFmtId="4" fontId="11" fillId="7" borderId="39" xfId="0" applyNumberFormat="1" applyFont="1" applyFill="1" applyBorder="1" applyAlignment="1" applyProtection="1">
      <alignment/>
      <protection locked="0"/>
    </xf>
    <xf numFmtId="4" fontId="0" fillId="7" borderId="39" xfId="0" applyNumberFormat="1" applyFont="1" applyFill="1" applyBorder="1" applyAlignment="1" applyProtection="1">
      <alignment/>
      <protection locked="0"/>
    </xf>
    <xf numFmtId="4" fontId="0" fillId="7" borderId="39" xfId="0" applyNumberFormat="1" applyFill="1" applyBorder="1" applyAlignment="1" applyProtection="1">
      <alignment/>
      <protection locked="0"/>
    </xf>
    <xf numFmtId="44" fontId="0" fillId="7" borderId="10" xfId="0" applyNumberFormat="1" applyFont="1" applyFill="1" applyBorder="1" applyAlignment="1" applyProtection="1">
      <alignment horizontal="right"/>
      <protection locked="0"/>
    </xf>
    <xf numFmtId="14" fontId="0" fillId="7" borderId="0" xfId="0" applyNumberFormat="1" applyFill="1" applyAlignment="1" applyProtection="1">
      <alignment/>
      <protection locked="0"/>
    </xf>
    <xf numFmtId="4" fontId="11" fillId="7" borderId="15" xfId="0" applyNumberFormat="1" applyFont="1" applyFill="1" applyBorder="1" applyAlignment="1" applyProtection="1">
      <alignment horizontal="right"/>
      <protection locked="0"/>
    </xf>
    <xf numFmtId="44" fontId="0" fillId="7" borderId="28" xfId="0" applyNumberFormat="1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 horizontal="left"/>
      <protection locked="0"/>
    </xf>
    <xf numFmtId="0" fontId="12" fillId="7" borderId="10" xfId="0" applyFont="1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40" xfId="0" applyFill="1" applyBorder="1" applyAlignment="1" applyProtection="1">
      <alignment horizontal="righ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right"/>
      <protection locked="0"/>
    </xf>
    <xf numFmtId="0" fontId="0" fillId="7" borderId="4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165" fontId="0" fillId="7" borderId="12" xfId="0" applyNumberFormat="1" applyFill="1" applyBorder="1" applyAlignment="1" applyProtection="1">
      <alignment horizontal="right"/>
      <protection locked="0"/>
    </xf>
    <xf numFmtId="0" fontId="1" fillId="7" borderId="44" xfId="0" applyFont="1" applyFill="1" applyBorder="1" applyAlignment="1" applyProtection="1">
      <alignment horizontal="right"/>
      <protection locked="0"/>
    </xf>
    <xf numFmtId="0" fontId="1" fillId="7" borderId="31" xfId="0" applyFont="1" applyFill="1" applyBorder="1" applyAlignment="1" applyProtection="1">
      <alignment horizontal="right"/>
      <protection locked="0"/>
    </xf>
    <xf numFmtId="0" fontId="5" fillId="7" borderId="45" xfId="0" applyFont="1" applyFill="1" applyBorder="1" applyAlignment="1" applyProtection="1">
      <alignment horizontal="left"/>
      <protection locked="0"/>
    </xf>
    <xf numFmtId="0" fontId="5" fillId="7" borderId="46" xfId="0" applyFont="1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44" fontId="0" fillId="0" borderId="47" xfId="0" applyNumberFormat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44" fontId="0" fillId="0" borderId="17" xfId="0" applyNumberFormat="1" applyBorder="1" applyAlignment="1" applyProtection="1">
      <alignment horizontal="righ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/>
      <protection hidden="1"/>
    </xf>
    <xf numFmtId="44" fontId="1" fillId="0" borderId="50" xfId="0" applyNumberFormat="1" applyFont="1" applyBorder="1" applyAlignment="1" applyProtection="1">
      <alignment horizontal="right"/>
      <protection hidden="1"/>
    </xf>
    <xf numFmtId="0" fontId="0" fillId="0" borderId="51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44" fontId="1" fillId="0" borderId="22" xfId="0" applyNumberFormat="1" applyFont="1" applyFill="1" applyBorder="1" applyAlignment="1" applyProtection="1">
      <alignment horizontal="right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44" fontId="0" fillId="0" borderId="53" xfId="0" applyNumberForma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44" fontId="0" fillId="0" borderId="28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44" fontId="0" fillId="0" borderId="10" xfId="0" applyNumberForma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44" fontId="1" fillId="0" borderId="10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44" fontId="0" fillId="0" borderId="20" xfId="0" applyNumberFormat="1" applyBorder="1" applyAlignment="1" applyProtection="1">
      <alignment horizontal="right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4" fontId="1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44" fontId="0" fillId="0" borderId="14" xfId="0" applyNumberFormat="1" applyBorder="1" applyAlignment="1" applyProtection="1">
      <alignment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44" fontId="0" fillId="0" borderId="16" xfId="0" applyNumberFormat="1" applyBorder="1" applyAlignment="1" applyProtection="1">
      <alignment/>
      <protection hidden="1"/>
    </xf>
    <xf numFmtId="0" fontId="1" fillId="0" borderId="58" xfId="0" applyFont="1" applyBorder="1" applyAlignment="1" applyProtection="1">
      <alignment horizontal="center"/>
      <protection hidden="1"/>
    </xf>
    <xf numFmtId="44" fontId="1" fillId="0" borderId="16" xfId="0" applyNumberFormat="1" applyFont="1" applyBorder="1" applyAlignment="1" applyProtection="1">
      <alignment/>
      <protection hidden="1"/>
    </xf>
    <xf numFmtId="44" fontId="0" fillId="0" borderId="57" xfId="0" applyNumberFormat="1" applyBorder="1" applyAlignment="1" applyProtection="1">
      <alignment/>
      <protection hidden="1"/>
    </xf>
    <xf numFmtId="0" fontId="1" fillId="0" borderId="51" xfId="0" applyFont="1" applyBorder="1" applyAlignment="1" applyProtection="1">
      <alignment horizontal="center"/>
      <protection hidden="1"/>
    </xf>
    <xf numFmtId="44" fontId="1" fillId="0" borderId="14" xfId="0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44" fontId="1" fillId="0" borderId="63" xfId="0" applyNumberFormat="1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4" fontId="0" fillId="0" borderId="53" xfId="0" applyNumberForma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64" xfId="0" applyBorder="1" applyAlignment="1" applyProtection="1">
      <alignment horizontal="center"/>
      <protection hidden="1"/>
    </xf>
    <xf numFmtId="44" fontId="0" fillId="0" borderId="27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1" fillId="0" borderId="68" xfId="0" applyFont="1" applyBorder="1" applyAlignment="1" applyProtection="1">
      <alignment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66" xfId="0" applyFont="1" applyBorder="1" applyAlignment="1" applyProtection="1">
      <alignment/>
      <protection hidden="1"/>
    </xf>
    <xf numFmtId="0" fontId="1" fillId="0" borderId="4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14" fontId="1" fillId="0" borderId="45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69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" fillId="0" borderId="69" xfId="0" applyFont="1" applyBorder="1" applyAlignment="1" applyProtection="1">
      <alignment/>
      <protection hidden="1"/>
    </xf>
    <xf numFmtId="0" fontId="1" fillId="0" borderId="69" xfId="0" applyFont="1" applyBorder="1" applyAlignment="1" applyProtection="1">
      <alignment horizontal="center"/>
      <protection hidden="1"/>
    </xf>
    <xf numFmtId="164" fontId="1" fillId="0" borderId="69" xfId="0" applyNumberFormat="1" applyFont="1" applyBorder="1" applyAlignment="1" applyProtection="1">
      <alignment horizontal="center"/>
      <protection hidden="1"/>
    </xf>
    <xf numFmtId="14" fontId="1" fillId="0" borderId="7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4" fontId="0" fillId="0" borderId="33" xfId="0" applyNumberFormat="1" applyFont="1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" fontId="0" fillId="0" borderId="12" xfId="0" applyNumberFormat="1" applyFont="1" applyBorder="1" applyAlignment="1" applyProtection="1">
      <alignment/>
      <protection hidden="1"/>
    </xf>
    <xf numFmtId="165" fontId="0" fillId="0" borderId="12" xfId="0" applyNumberFormat="1" applyFont="1" applyBorder="1" applyAlignment="1" applyProtection="1">
      <alignment/>
      <protection hidden="1"/>
    </xf>
    <xf numFmtId="4" fontId="0" fillId="0" borderId="72" xfId="0" applyNumberFormat="1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1" fillId="7" borderId="73" xfId="0" applyFont="1" applyFill="1" applyBorder="1" applyAlignment="1" applyProtection="1">
      <alignment horizontal="right"/>
      <protection locked="0"/>
    </xf>
    <xf numFmtId="0" fontId="1" fillId="7" borderId="74" xfId="0" applyFont="1" applyFill="1" applyBorder="1" applyAlignment="1" applyProtection="1">
      <alignment horizontal="right"/>
      <protection locked="0"/>
    </xf>
    <xf numFmtId="0" fontId="1" fillId="7" borderId="75" xfId="0" applyFont="1" applyFill="1" applyBorder="1" applyAlignment="1" applyProtection="1">
      <alignment horizontal="right"/>
      <protection locked="0"/>
    </xf>
    <xf numFmtId="165" fontId="5" fillId="7" borderId="10" xfId="0" applyNumberFormat="1" applyFont="1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1" fillId="0" borderId="78" xfId="0" applyFont="1" applyBorder="1" applyAlignment="1" applyProtection="1">
      <alignment/>
      <protection hidden="1"/>
    </xf>
    <xf numFmtId="0" fontId="1" fillId="0" borderId="77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1" fillId="0" borderId="81" xfId="0" applyFont="1" applyBorder="1" applyAlignment="1" applyProtection="1">
      <alignment/>
      <protection hidden="1"/>
    </xf>
    <xf numFmtId="0" fontId="1" fillId="0" borderId="82" xfId="0" applyFont="1" applyBorder="1" applyAlignment="1" applyProtection="1">
      <alignment horizontal="center"/>
      <protection hidden="1"/>
    </xf>
    <xf numFmtId="0" fontId="0" fillId="0" borderId="83" xfId="0" applyBorder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1" fontId="0" fillId="0" borderId="86" xfId="0" applyNumberFormat="1" applyFont="1" applyBorder="1" applyAlignment="1" applyProtection="1">
      <alignment/>
      <protection hidden="1"/>
    </xf>
    <xf numFmtId="165" fontId="0" fillId="0" borderId="86" xfId="0" applyNumberFormat="1" applyBorder="1" applyAlignment="1" applyProtection="1">
      <alignment/>
      <protection hidden="1"/>
    </xf>
    <xf numFmtId="4" fontId="0" fillId="0" borderId="86" xfId="0" applyNumberFormat="1" applyBorder="1" applyAlignment="1" applyProtection="1">
      <alignment/>
      <protection hidden="1"/>
    </xf>
    <xf numFmtId="4" fontId="0" fillId="0" borderId="87" xfId="0" applyNumberFormat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2" fontId="5" fillId="7" borderId="29" xfId="0" applyNumberFormat="1" applyFont="1" applyFill="1" applyBorder="1" applyAlignment="1" applyProtection="1">
      <alignment horizontal="left"/>
      <protection locked="0"/>
    </xf>
    <xf numFmtId="2" fontId="5" fillId="7" borderId="1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/>
      <protection hidden="1"/>
    </xf>
    <xf numFmtId="2" fontId="7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1" fillId="0" borderId="66" xfId="0" applyNumberFormat="1" applyFont="1" applyBorder="1" applyAlignment="1" applyProtection="1">
      <alignment horizontal="center"/>
      <protection hidden="1"/>
    </xf>
    <xf numFmtId="2" fontId="0" fillId="0" borderId="67" xfId="0" applyNumberFormat="1" applyBorder="1" applyAlignment="1" applyProtection="1">
      <alignment/>
      <protection hidden="1"/>
    </xf>
    <xf numFmtId="2" fontId="1" fillId="0" borderId="68" xfId="0" applyNumberFormat="1" applyFont="1" applyBorder="1" applyAlignment="1" applyProtection="1">
      <alignment/>
      <protection hidden="1"/>
    </xf>
    <xf numFmtId="2" fontId="1" fillId="0" borderId="67" xfId="0" applyNumberFormat="1" applyFont="1" applyBorder="1" applyAlignment="1" applyProtection="1">
      <alignment horizontal="center"/>
      <protection hidden="1"/>
    </xf>
    <xf numFmtId="2" fontId="1" fillId="0" borderId="45" xfId="0" applyNumberFormat="1" applyFont="1" applyBorder="1" applyAlignment="1" applyProtection="1">
      <alignment horizontal="center"/>
      <protection hidden="1"/>
    </xf>
    <xf numFmtId="2" fontId="1" fillId="0" borderId="16" xfId="0" applyNumberFormat="1" applyFont="1" applyBorder="1" applyAlignment="1" applyProtection="1">
      <alignment horizontal="center"/>
      <protection hidden="1"/>
    </xf>
    <xf numFmtId="2" fontId="1" fillId="0" borderId="51" xfId="0" applyNumberFormat="1" applyFon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/>
      <protection hidden="1"/>
    </xf>
    <xf numFmtId="2" fontId="1" fillId="0" borderId="45" xfId="0" applyNumberFormat="1" applyFont="1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4" fontId="10" fillId="0" borderId="90" xfId="0" applyNumberFormat="1" applyFont="1" applyBorder="1" applyAlignment="1" applyProtection="1">
      <alignment/>
      <protection hidden="1"/>
    </xf>
    <xf numFmtId="4" fontId="10" fillId="0" borderId="33" xfId="0" applyNumberFormat="1" applyFont="1" applyBorder="1" applyAlignment="1" applyProtection="1">
      <alignment/>
      <protection hidden="1"/>
    </xf>
    <xf numFmtId="1" fontId="0" fillId="0" borderId="71" xfId="0" applyNumberFormat="1" applyFont="1" applyFill="1" applyBorder="1" applyAlignment="1" applyProtection="1">
      <alignment/>
      <protection hidden="1"/>
    </xf>
    <xf numFmtId="2" fontId="0" fillId="0" borderId="12" xfId="0" applyNumberFormat="1" applyFont="1" applyFill="1" applyBorder="1" applyAlignment="1" applyProtection="1">
      <alignment/>
      <protection hidden="1"/>
    </xf>
    <xf numFmtId="1" fontId="0" fillId="0" borderId="12" xfId="0" applyNumberFormat="1" applyFont="1" applyFill="1" applyBorder="1" applyAlignment="1" applyProtection="1">
      <alignment horizontal="right"/>
      <protection hidden="1"/>
    </xf>
    <xf numFmtId="4" fontId="10" fillId="0" borderId="12" xfId="0" applyNumberFormat="1" applyFont="1" applyFill="1" applyBorder="1" applyAlignment="1" applyProtection="1">
      <alignment/>
      <protection hidden="1"/>
    </xf>
    <xf numFmtId="4" fontId="10" fillId="0" borderId="72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2" fontId="1" fillId="0" borderId="69" xfId="0" applyNumberFormat="1" applyFont="1" applyBorder="1" applyAlignment="1" applyProtection="1">
      <alignment horizontal="center"/>
      <protection hidden="1"/>
    </xf>
    <xf numFmtId="2" fontId="0" fillId="0" borderId="49" xfId="0" applyNumberFormat="1" applyBorder="1" applyAlignment="1" applyProtection="1">
      <alignment/>
      <protection hidden="1"/>
    </xf>
    <xf numFmtId="2" fontId="1" fillId="0" borderId="69" xfId="0" applyNumberFormat="1" applyFont="1" applyBorder="1" applyAlignment="1" applyProtection="1">
      <alignment/>
      <protection hidden="1"/>
    </xf>
    <xf numFmtId="2" fontId="1" fillId="0" borderId="70" xfId="0" applyNumberFormat="1" applyFont="1" applyBorder="1" applyAlignment="1" applyProtection="1">
      <alignment horizontal="center"/>
      <protection hidden="1"/>
    </xf>
    <xf numFmtId="2" fontId="0" fillId="0" borderId="89" xfId="0" applyNumberFormat="1" applyBorder="1" applyAlignment="1" applyProtection="1">
      <alignment/>
      <protection hidden="1"/>
    </xf>
    <xf numFmtId="2" fontId="10" fillId="0" borderId="32" xfId="0" applyNumberFormat="1" applyFont="1" applyBorder="1" applyAlignment="1" applyProtection="1">
      <alignment/>
      <protection hidden="1"/>
    </xf>
    <xf numFmtId="2" fontId="10" fillId="0" borderId="27" xfId="0" applyNumberFormat="1" applyFont="1" applyBorder="1" applyAlignment="1" applyProtection="1">
      <alignment/>
      <protection hidden="1"/>
    </xf>
    <xf numFmtId="2" fontId="0" fillId="0" borderId="71" xfId="0" applyNumberFormat="1" applyFill="1" applyBorder="1" applyAlignment="1" applyProtection="1">
      <alignment/>
      <protection hidden="1"/>
    </xf>
    <xf numFmtId="2" fontId="0" fillId="0" borderId="12" xfId="0" applyNumberFormat="1" applyFill="1" applyBorder="1" applyAlignment="1" applyProtection="1">
      <alignment/>
      <protection hidden="1"/>
    </xf>
    <xf numFmtId="2" fontId="0" fillId="0" borderId="12" xfId="0" applyNumberFormat="1" applyFont="1" applyFill="1" applyBorder="1" applyAlignment="1" applyProtection="1">
      <alignment horizontal="right"/>
      <protection hidden="1"/>
    </xf>
    <xf numFmtId="2" fontId="10" fillId="0" borderId="12" xfId="0" applyNumberFormat="1" applyFont="1" applyFill="1" applyBorder="1" applyAlignment="1" applyProtection="1">
      <alignment/>
      <protection hidden="1"/>
    </xf>
    <xf numFmtId="2" fontId="10" fillId="0" borderId="72" xfId="0" applyNumberFormat="1" applyFont="1" applyFill="1" applyBorder="1" applyAlignment="1" applyProtection="1">
      <alignment/>
      <protection hidden="1"/>
    </xf>
    <xf numFmtId="2" fontId="10" fillId="0" borderId="41" xfId="0" applyNumberFormat="1" applyFont="1" applyFill="1" applyBorder="1" applyAlignment="1" applyProtection="1">
      <alignment/>
      <protection hidden="1"/>
    </xf>
    <xf numFmtId="2" fontId="0" fillId="7" borderId="44" xfId="0" applyNumberFormat="1" applyFont="1" applyFill="1" applyBorder="1" applyAlignment="1" applyProtection="1">
      <alignment horizontal="right"/>
      <protection locked="0"/>
    </xf>
    <xf numFmtId="2" fontId="0" fillId="7" borderId="10" xfId="0" applyNumberFormat="1" applyFont="1" applyFill="1" applyBorder="1" applyAlignment="1" applyProtection="1">
      <alignment horizontal="right"/>
      <protection locked="0"/>
    </xf>
    <xf numFmtId="2" fontId="10" fillId="7" borderId="10" xfId="0" applyNumberFormat="1" applyFont="1" applyFill="1" applyBorder="1" applyAlignment="1" applyProtection="1">
      <alignment horizontal="right"/>
      <protection locked="0"/>
    </xf>
    <xf numFmtId="2" fontId="10" fillId="7" borderId="33" xfId="0" applyNumberFormat="1" applyFont="1" applyFill="1" applyBorder="1" applyAlignment="1" applyProtection="1">
      <alignment horizontal="right"/>
      <protection locked="0"/>
    </xf>
    <xf numFmtId="2" fontId="0" fillId="7" borderId="31" xfId="0" applyNumberFormat="1" applyFont="1" applyFill="1" applyBorder="1" applyAlignment="1" applyProtection="1">
      <alignment horizontal="right"/>
      <protection locked="0"/>
    </xf>
    <xf numFmtId="2" fontId="5" fillId="7" borderId="45" xfId="0" applyNumberFormat="1" applyFont="1" applyFill="1" applyBorder="1" applyAlignment="1" applyProtection="1">
      <alignment horizontal="left"/>
      <protection locked="0"/>
    </xf>
    <xf numFmtId="2" fontId="5" fillId="7" borderId="46" xfId="0" applyNumberFormat="1" applyFont="1" applyFill="1" applyBorder="1" applyAlignment="1" applyProtection="1">
      <alignment horizontal="left"/>
      <protection locked="0"/>
    </xf>
    <xf numFmtId="44" fontId="0" fillId="7" borderId="63" xfId="0" applyNumberFormat="1" applyFill="1" applyBorder="1" applyAlignment="1" applyProtection="1">
      <alignment/>
      <protection locked="0"/>
    </xf>
    <xf numFmtId="44" fontId="0" fillId="7" borderId="27" xfId="0" applyNumberFormat="1" applyFill="1" applyBorder="1" applyAlignment="1" applyProtection="1">
      <alignment/>
      <protection locked="0"/>
    </xf>
    <xf numFmtId="44" fontId="0" fillId="0" borderId="17" xfId="0" applyNumberFormat="1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 horizontal="center"/>
      <protection hidden="1"/>
    </xf>
    <xf numFmtId="44" fontId="0" fillId="7" borderId="53" xfId="0" applyNumberFormat="1" applyFill="1" applyBorder="1" applyAlignment="1" applyProtection="1">
      <alignment/>
      <protection locked="0"/>
    </xf>
    <xf numFmtId="44" fontId="0" fillId="0" borderId="28" xfId="0" applyNumberFormat="1" applyBorder="1" applyAlignment="1" applyProtection="1">
      <alignment/>
      <protection hidden="1"/>
    </xf>
    <xf numFmtId="44" fontId="0" fillId="0" borderId="17" xfId="0" applyNumberFormat="1" applyBorder="1" applyAlignment="1" applyProtection="1">
      <alignment/>
      <protection hidden="1"/>
    </xf>
    <xf numFmtId="0" fontId="0" fillId="0" borderId="40" xfId="0" applyFill="1" applyBorder="1" applyAlignment="1" applyProtection="1">
      <alignment horizontal="center"/>
      <protection hidden="1"/>
    </xf>
    <xf numFmtId="44" fontId="0" fillId="7" borderId="41" xfId="0" applyNumberFormat="1" applyFill="1" applyBorder="1" applyAlignment="1" applyProtection="1">
      <alignment/>
      <protection locked="0"/>
    </xf>
    <xf numFmtId="0" fontId="0" fillId="0" borderId="91" xfId="0" applyBorder="1" applyAlignment="1" applyProtection="1">
      <alignment horizontal="center"/>
      <protection hidden="1"/>
    </xf>
    <xf numFmtId="44" fontId="0" fillId="7" borderId="92" xfId="0" applyNumberFormat="1" applyFill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hidden="1"/>
    </xf>
    <xf numFmtId="44" fontId="0" fillId="0" borderId="28" xfId="0" applyNumberFormat="1" applyFill="1" applyBorder="1" applyAlignment="1" applyProtection="1">
      <alignment/>
      <protection hidden="1"/>
    </xf>
    <xf numFmtId="0" fontId="12" fillId="7" borderId="15" xfId="0" applyFont="1" applyFill="1" applyBorder="1" applyAlignment="1" applyProtection="1">
      <alignment horizontal="left"/>
      <protection locked="0"/>
    </xf>
    <xf numFmtId="0" fontId="0" fillId="7" borderId="33" xfId="0" applyFont="1" applyFill="1" applyBorder="1" applyAlignment="1" applyProtection="1">
      <alignment horizontal="left"/>
      <protection locked="0"/>
    </xf>
    <xf numFmtId="0" fontId="0" fillId="7" borderId="93" xfId="0" applyFont="1" applyFill="1" applyBorder="1" applyAlignment="1" applyProtection="1">
      <alignment horizontal="left"/>
      <protection locked="0"/>
    </xf>
    <xf numFmtId="0" fontId="0" fillId="7" borderId="15" xfId="0" applyFont="1" applyFill="1" applyBorder="1" applyAlignment="1" applyProtection="1">
      <alignment horizontal="left"/>
      <protection locked="0"/>
    </xf>
    <xf numFmtId="0" fontId="12" fillId="7" borderId="64" xfId="0" applyFont="1" applyFill="1" applyBorder="1" applyAlignment="1" applyProtection="1">
      <alignment horizontal="left"/>
      <protection locked="0"/>
    </xf>
    <xf numFmtId="0" fontId="12" fillId="7" borderId="93" xfId="0" applyFont="1" applyFill="1" applyBorder="1" applyAlignment="1" applyProtection="1">
      <alignment horizontal="left"/>
      <protection locked="0"/>
    </xf>
    <xf numFmtId="0" fontId="31" fillId="0" borderId="0" xfId="46">
      <alignment/>
      <protection/>
    </xf>
    <xf numFmtId="0" fontId="7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31" fillId="0" borderId="0" xfId="46" applyAlignment="1">
      <alignment horizontal="centerContinuous"/>
      <protection/>
    </xf>
    <xf numFmtId="0" fontId="31" fillId="0" borderId="94" xfId="46" applyBorder="1" applyAlignment="1">
      <alignment horizontal="center"/>
      <protection/>
    </xf>
    <xf numFmtId="0" fontId="7" fillId="0" borderId="95" xfId="46" applyFont="1" applyBorder="1" applyAlignment="1">
      <alignment horizontal="center"/>
      <protection/>
    </xf>
    <xf numFmtId="0" fontId="7" fillId="0" borderId="95" xfId="46" applyFont="1" applyBorder="1" applyAlignment="1">
      <alignment horizontal="centerContinuous"/>
      <protection/>
    </xf>
    <xf numFmtId="0" fontId="7" fillId="0" borderId="96" xfId="46" applyFont="1" applyBorder="1" applyAlignment="1">
      <alignment horizontal="centerContinuous"/>
      <protection/>
    </xf>
    <xf numFmtId="0" fontId="7" fillId="0" borderId="97" xfId="46" applyFont="1" applyBorder="1" applyAlignment="1">
      <alignment horizontal="center"/>
      <protection/>
    </xf>
    <xf numFmtId="0" fontId="7" fillId="0" borderId="98" xfId="46" applyFont="1" applyBorder="1" applyAlignment="1">
      <alignment horizontal="center"/>
      <protection/>
    </xf>
    <xf numFmtId="0" fontId="7" fillId="0" borderId="98" xfId="46" applyFont="1" applyBorder="1" applyAlignment="1">
      <alignment horizontal="centerContinuous"/>
      <protection/>
    </xf>
    <xf numFmtId="0" fontId="7" fillId="0" borderId="99" xfId="46" applyFont="1" applyBorder="1" applyAlignment="1">
      <alignment horizontal="centerContinuous"/>
      <protection/>
    </xf>
    <xf numFmtId="0" fontId="31" fillId="0" borderId="100" xfId="46" applyBorder="1" applyAlignment="1">
      <alignment horizontal="center"/>
      <protection/>
    </xf>
    <xf numFmtId="0" fontId="31" fillId="0" borderId="101" xfId="46" applyBorder="1" applyAlignment="1">
      <alignment horizontal="center"/>
      <protection/>
    </xf>
    <xf numFmtId="0" fontId="7" fillId="0" borderId="101" xfId="46" applyFont="1" applyBorder="1" applyAlignment="1">
      <alignment horizontal="center"/>
      <protection/>
    </xf>
    <xf numFmtId="0" fontId="31" fillId="0" borderId="101" xfId="46" applyBorder="1" applyAlignment="1">
      <alignment horizontal="centerContinuous"/>
      <protection/>
    </xf>
    <xf numFmtId="0" fontId="7" fillId="0" borderId="102" xfId="46" applyFont="1" applyBorder="1" applyAlignment="1">
      <alignment horizontal="centerContinuous"/>
      <protection/>
    </xf>
    <xf numFmtId="0" fontId="3" fillId="0" borderId="103" xfId="46" applyFont="1" applyBorder="1" applyAlignment="1">
      <alignment horizontal="left"/>
      <protection/>
    </xf>
    <xf numFmtId="0" fontId="31" fillId="0" borderId="104" xfId="46" applyBorder="1" applyAlignment="1">
      <alignment horizontal="center"/>
      <protection/>
    </xf>
    <xf numFmtId="0" fontId="7" fillId="0" borderId="104" xfId="46" applyFont="1" applyBorder="1" applyAlignment="1">
      <alignment horizontal="center"/>
      <protection/>
    </xf>
    <xf numFmtId="0" fontId="31" fillId="0" borderId="104" xfId="46" applyBorder="1" applyAlignment="1">
      <alignment horizontal="centerContinuous"/>
      <protection/>
    </xf>
    <xf numFmtId="0" fontId="7" fillId="0" borderId="105" xfId="46" applyFont="1" applyBorder="1" applyAlignment="1">
      <alignment horizontal="centerContinuous"/>
      <protection/>
    </xf>
    <xf numFmtId="0" fontId="7" fillId="0" borderId="97" xfId="46" applyFont="1" applyBorder="1">
      <alignment/>
      <protection/>
    </xf>
    <xf numFmtId="0" fontId="31" fillId="0" borderId="98" xfId="46" applyBorder="1">
      <alignment/>
      <protection/>
    </xf>
    <xf numFmtId="0" fontId="31" fillId="0" borderId="99" xfId="46" applyBorder="1">
      <alignment/>
      <protection/>
    </xf>
    <xf numFmtId="0" fontId="0" fillId="0" borderId="98" xfId="46" applyFont="1" applyBorder="1" applyAlignment="1">
      <alignment horizontal="center"/>
      <protection/>
    </xf>
    <xf numFmtId="0" fontId="0" fillId="0" borderId="98" xfId="46" applyFont="1" applyBorder="1">
      <alignment/>
      <protection/>
    </xf>
    <xf numFmtId="3" fontId="31" fillId="0" borderId="98" xfId="46" applyNumberFormat="1" applyBorder="1">
      <alignment/>
      <protection/>
    </xf>
    <xf numFmtId="0" fontId="0" fillId="0" borderId="97" xfId="46" applyFont="1" applyBorder="1">
      <alignment/>
      <protection/>
    </xf>
    <xf numFmtId="0" fontId="7" fillId="0" borderId="99" xfId="46" applyFont="1" applyBorder="1" applyAlignment="1">
      <alignment horizontal="center"/>
      <protection/>
    </xf>
    <xf numFmtId="0" fontId="31" fillId="0" borderId="106" xfId="46" applyBorder="1">
      <alignment/>
      <protection/>
    </xf>
    <xf numFmtId="0" fontId="31" fillId="0" borderId="107" xfId="46" applyBorder="1">
      <alignment/>
      <protection/>
    </xf>
    <xf numFmtId="0" fontId="31" fillId="0" borderId="108" xfId="46" applyBorder="1">
      <alignment/>
      <protection/>
    </xf>
    <xf numFmtId="14" fontId="31" fillId="0" borderId="0" xfId="46" applyNumberFormat="1">
      <alignment/>
      <protection/>
    </xf>
    <xf numFmtId="0" fontId="0" fillId="7" borderId="0" xfId="0" applyFill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93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/>
      <protection hidden="1"/>
    </xf>
    <xf numFmtId="0" fontId="0" fillId="0" borderId="61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10" fillId="0" borderId="109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1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left"/>
      <protection hidden="1"/>
    </xf>
    <xf numFmtId="0" fontId="1" fillId="0" borderId="93" xfId="0" applyFont="1" applyBorder="1" applyAlignment="1" applyProtection="1">
      <alignment horizontal="left"/>
      <protection hidden="1"/>
    </xf>
    <xf numFmtId="0" fontId="1" fillId="0" borderId="39" xfId="0" applyFont="1" applyBorder="1" applyAlignment="1" applyProtection="1">
      <alignment horizontal="left"/>
      <protection hidden="1"/>
    </xf>
    <xf numFmtId="0" fontId="1" fillId="0" borderId="62" xfId="0" applyFont="1" applyBorder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1" fillId="7" borderId="62" xfId="0" applyFont="1" applyFill="1" applyBorder="1" applyAlignment="1" applyProtection="1">
      <alignment horizontal="left"/>
      <protection locked="0"/>
    </xf>
    <xf numFmtId="0" fontId="1" fillId="0" borderId="111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12" xfId="0" applyFont="1" applyBorder="1" applyAlignment="1" applyProtection="1">
      <alignment horizontal="left"/>
      <protection hidden="1"/>
    </xf>
    <xf numFmtId="0" fontId="0" fillId="0" borderId="60" xfId="0" applyBorder="1" applyAlignment="1" applyProtection="1">
      <alignment horizontal="left"/>
      <protection hidden="1"/>
    </xf>
    <xf numFmtId="0" fontId="0" fillId="0" borderId="61" xfId="0" applyBorder="1" applyAlignment="1" applyProtection="1">
      <alignment horizontal="left"/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0" borderId="1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62" xfId="0" applyBorder="1" applyAlignment="1" applyProtection="1">
      <alignment horizontal="left"/>
      <protection hidden="1"/>
    </xf>
    <xf numFmtId="0" fontId="0" fillId="0" borderId="64" xfId="0" applyBorder="1" applyAlignment="1" applyProtection="1">
      <alignment horizontal="left"/>
      <protection hidden="1"/>
    </xf>
    <xf numFmtId="0" fontId="0" fillId="0" borderId="59" xfId="0" applyBorder="1" applyAlignment="1" applyProtection="1">
      <alignment horizontal="left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93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7" borderId="39" xfId="0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1" fillId="7" borderId="33" xfId="0" applyFont="1" applyFill="1" applyBorder="1" applyAlignment="1" applyProtection="1">
      <alignment horizontal="left"/>
      <protection locked="0"/>
    </xf>
    <xf numFmtId="0" fontId="11" fillId="7" borderId="93" xfId="0" applyFont="1" applyFill="1" applyBorder="1" applyAlignment="1" applyProtection="1">
      <alignment horizontal="left"/>
      <protection locked="0"/>
    </xf>
    <xf numFmtId="0" fontId="11" fillId="7" borderId="39" xfId="0" applyFont="1" applyFill="1" applyBorder="1" applyAlignment="1" applyProtection="1">
      <alignment horizontal="left"/>
      <protection locked="0"/>
    </xf>
    <xf numFmtId="0" fontId="0" fillId="7" borderId="33" xfId="0" applyFont="1" applyFill="1" applyBorder="1" applyAlignment="1" applyProtection="1">
      <alignment horizontal="left"/>
      <protection locked="0"/>
    </xf>
    <xf numFmtId="0" fontId="0" fillId="7" borderId="93" xfId="0" applyFont="1" applyFill="1" applyBorder="1" applyAlignment="1" applyProtection="1">
      <alignment horizontal="left"/>
      <protection locked="0"/>
    </xf>
    <xf numFmtId="0" fontId="0" fillId="7" borderId="39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2" fontId="0" fillId="7" borderId="0" xfId="0" applyNumberFormat="1" applyFont="1" applyFill="1" applyAlignment="1" applyProtection="1">
      <alignment horizontal="left"/>
      <protection locked="0"/>
    </xf>
    <xf numFmtId="2" fontId="0" fillId="7" borderId="0" xfId="0" applyNumberFormat="1" applyFill="1" applyAlignment="1" applyProtection="1">
      <alignment horizontal="left"/>
      <protection locked="0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000003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B37" sqref="B37"/>
    </sheetView>
  </sheetViews>
  <sheetFormatPr defaultColWidth="9.00390625" defaultRowHeight="12.75"/>
  <cols>
    <col min="1" max="1" width="4.125" style="101" customWidth="1"/>
    <col min="2" max="2" width="63.25390625" style="101" customWidth="1"/>
    <col min="3" max="3" width="20.25390625" style="101" customWidth="1"/>
    <col min="4" max="16384" width="9.125" style="101" customWidth="1"/>
  </cols>
  <sheetData>
    <row r="1" spans="2:3" ht="12.75">
      <c r="B1" s="16" t="s">
        <v>214</v>
      </c>
      <c r="C1" s="102" t="s">
        <v>0</v>
      </c>
    </row>
    <row r="4" spans="1:2" ht="15.75">
      <c r="A4" s="103" t="s">
        <v>1</v>
      </c>
      <c r="B4" s="103" t="s">
        <v>152</v>
      </c>
    </row>
    <row r="7" ht="13.5" thickBot="1">
      <c r="C7" s="104"/>
    </row>
    <row r="8" spans="1:3" ht="18" customHeight="1">
      <c r="A8" s="105"/>
      <c r="B8" s="106"/>
      <c r="C8" s="107"/>
    </row>
    <row r="9" spans="1:3" ht="18" customHeight="1">
      <c r="A9" s="108" t="s">
        <v>2</v>
      </c>
      <c r="B9" s="109" t="s">
        <v>153</v>
      </c>
      <c r="C9" s="25">
        <v>2313000</v>
      </c>
    </row>
    <row r="10" spans="1:3" ht="18" customHeight="1">
      <c r="A10" s="110"/>
      <c r="B10" s="111"/>
      <c r="C10" s="112"/>
    </row>
    <row r="11" spans="1:3" ht="18" customHeight="1">
      <c r="A11" s="108" t="s">
        <v>3</v>
      </c>
      <c r="B11" s="109" t="s">
        <v>154</v>
      </c>
      <c r="C11" s="25">
        <v>0</v>
      </c>
    </row>
    <row r="12" spans="1:3" ht="18" customHeight="1">
      <c r="A12" s="110"/>
      <c r="B12" s="111"/>
      <c r="C12" s="112"/>
    </row>
    <row r="13" spans="1:3" ht="18" customHeight="1" thickBot="1">
      <c r="A13" s="113" t="s">
        <v>4</v>
      </c>
      <c r="B13" s="114" t="s">
        <v>155</v>
      </c>
      <c r="C13" s="115">
        <f>C9+C11</f>
        <v>2313000</v>
      </c>
    </row>
    <row r="14" spans="1:3" ht="18" customHeight="1" thickTop="1">
      <c r="A14" s="110"/>
      <c r="B14" s="111"/>
      <c r="C14" s="112"/>
    </row>
    <row r="15" spans="1:3" ht="18" customHeight="1">
      <c r="A15" s="116" t="s">
        <v>5</v>
      </c>
      <c r="B15" s="18" t="s">
        <v>199</v>
      </c>
      <c r="C15" s="33"/>
    </row>
    <row r="16" spans="1:5" ht="18" customHeight="1">
      <c r="A16" s="108"/>
      <c r="B16" s="2"/>
      <c r="C16" s="25">
        <v>0</v>
      </c>
      <c r="E16" s="101" t="s">
        <v>122</v>
      </c>
    </row>
    <row r="17" spans="1:3" ht="18" customHeight="1">
      <c r="A17" s="108" t="s">
        <v>6</v>
      </c>
      <c r="B17" s="117" t="s">
        <v>156</v>
      </c>
      <c r="C17" s="118">
        <f>C13-SUM(C15:C16)</f>
        <v>2313000</v>
      </c>
    </row>
    <row r="18" spans="1:3" ht="18" customHeight="1">
      <c r="A18" s="119"/>
      <c r="B18" s="120"/>
      <c r="C18" s="121"/>
    </row>
    <row r="19" spans="1:3" ht="18" customHeight="1">
      <c r="A19" s="108" t="s">
        <v>7</v>
      </c>
      <c r="B19" s="109" t="s">
        <v>8</v>
      </c>
      <c r="C19" s="25">
        <v>0</v>
      </c>
    </row>
    <row r="20" spans="1:3" ht="18" customHeight="1">
      <c r="A20" s="110"/>
      <c r="B20" s="111"/>
      <c r="C20" s="112"/>
    </row>
    <row r="21" spans="1:3" ht="18" customHeight="1" thickBot="1">
      <c r="A21" s="122" t="s">
        <v>9</v>
      </c>
      <c r="B21" s="123" t="s">
        <v>157</v>
      </c>
      <c r="C21" s="124">
        <f>C17+C19</f>
        <v>2313000</v>
      </c>
    </row>
    <row r="22" spans="1:3" ht="12.75">
      <c r="A22" s="125"/>
      <c r="C22" s="104"/>
    </row>
    <row r="23" spans="1:3" ht="12.75">
      <c r="A23" s="125"/>
      <c r="C23" s="104"/>
    </row>
    <row r="29" spans="2:3" ht="12.75">
      <c r="B29" s="16" t="s">
        <v>216</v>
      </c>
      <c r="C29" s="16" t="s">
        <v>57</v>
      </c>
    </row>
    <row r="30" spans="2:3" ht="12.75">
      <c r="B30" s="16" t="s">
        <v>217</v>
      </c>
      <c r="C30" s="16"/>
    </row>
    <row r="31" spans="2:3" ht="12.75">
      <c r="B31" s="16" t="s">
        <v>218</v>
      </c>
      <c r="C31" s="16"/>
    </row>
    <row r="39" ht="12.75">
      <c r="A39" s="101" t="s">
        <v>12</v>
      </c>
    </row>
  </sheetData>
  <sheetProtection password="DDE8" sheet="1" objects="1" scenarios="1" insertRows="0" deleteRows="0" selectLockedCells="1"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7.875" style="274" customWidth="1"/>
    <col min="2" max="2" width="34.75390625" style="274" customWidth="1"/>
    <col min="3" max="3" width="10.125" style="274" customWidth="1"/>
    <col min="4" max="6" width="14.625" style="274" customWidth="1"/>
    <col min="7" max="7" width="14.875" style="274" customWidth="1"/>
    <col min="8" max="8" width="31.875" style="274" customWidth="1"/>
    <col min="9" max="9" width="6.125" style="274" customWidth="1"/>
    <col min="10" max="10" width="14.375" style="274" customWidth="1"/>
    <col min="11" max="16384" width="9.125" style="274" customWidth="1"/>
  </cols>
  <sheetData>
    <row r="1" spans="1:8" ht="12.75">
      <c r="A1" s="429" t="s">
        <v>214</v>
      </c>
      <c r="B1" s="429"/>
      <c r="C1" s="429"/>
      <c r="D1" s="429"/>
      <c r="E1" s="429"/>
      <c r="H1" s="275" t="s">
        <v>64</v>
      </c>
    </row>
    <row r="3" ht="15.75">
      <c r="A3" s="276" t="s">
        <v>210</v>
      </c>
    </row>
    <row r="4" spans="1:3" ht="15.75">
      <c r="A4" s="276"/>
      <c r="B4" s="277" t="s">
        <v>211</v>
      </c>
      <c r="C4" s="277"/>
    </row>
    <row r="5" spans="1:3" ht="15.75">
      <c r="A5" s="276" t="s">
        <v>100</v>
      </c>
      <c r="B5" s="277"/>
      <c r="C5" s="277"/>
    </row>
    <row r="6" ht="13.5" thickBot="1">
      <c r="H6" s="278"/>
    </row>
    <row r="7" spans="1:8" ht="12.75">
      <c r="A7" s="279"/>
      <c r="B7" s="280"/>
      <c r="C7" s="281"/>
      <c r="D7" s="282" t="s">
        <v>114</v>
      </c>
      <c r="E7" s="282" t="s">
        <v>113</v>
      </c>
      <c r="F7" s="279" t="s">
        <v>112</v>
      </c>
      <c r="G7" s="279"/>
      <c r="H7" s="227"/>
    </row>
    <row r="8" spans="1:8" ht="12.75">
      <c r="A8" s="283" t="s">
        <v>65</v>
      </c>
      <c r="B8" s="284" t="s">
        <v>62</v>
      </c>
      <c r="C8" s="283" t="s">
        <v>66</v>
      </c>
      <c r="D8" s="285" t="s">
        <v>196</v>
      </c>
      <c r="E8" s="283" t="s">
        <v>197</v>
      </c>
      <c r="F8" s="285" t="s">
        <v>191</v>
      </c>
      <c r="G8" s="285" t="s">
        <v>102</v>
      </c>
      <c r="H8" s="233" t="s">
        <v>52</v>
      </c>
    </row>
    <row r="9" spans="1:8" ht="13.5" thickBot="1">
      <c r="A9" s="283" t="s">
        <v>67</v>
      </c>
      <c r="B9" s="286"/>
      <c r="C9" s="287"/>
      <c r="D9" s="285" t="s">
        <v>55</v>
      </c>
      <c r="E9" s="283" t="s">
        <v>55</v>
      </c>
      <c r="F9" s="285" t="s">
        <v>55</v>
      </c>
      <c r="G9" s="285" t="s">
        <v>55</v>
      </c>
      <c r="H9" s="288"/>
    </row>
    <row r="10" spans="1:8" ht="21.75" customHeight="1">
      <c r="A10" s="70"/>
      <c r="B10" s="272"/>
      <c r="C10" s="44"/>
      <c r="D10" s="42"/>
      <c r="E10" s="42">
        <v>0</v>
      </c>
      <c r="F10" s="72"/>
      <c r="G10" s="289">
        <f>D10+E10-F10</f>
        <v>0</v>
      </c>
      <c r="H10" s="98"/>
    </row>
    <row r="11" spans="1:8" ht="21.75" customHeight="1">
      <c r="A11" s="71"/>
      <c r="B11" s="273"/>
      <c r="C11" s="45"/>
      <c r="D11" s="43"/>
      <c r="E11" s="43"/>
      <c r="F11" s="69"/>
      <c r="G11" s="290">
        <f aca="true" t="shared" si="0" ref="G11:G21">D11+E11-F11</f>
        <v>0</v>
      </c>
      <c r="H11" s="99"/>
    </row>
    <row r="12" spans="1:8" ht="21.75" customHeight="1">
      <c r="A12" s="71"/>
      <c r="B12" s="273"/>
      <c r="C12" s="45"/>
      <c r="D12" s="43"/>
      <c r="E12" s="43"/>
      <c r="F12" s="69"/>
      <c r="G12" s="290">
        <f t="shared" si="0"/>
        <v>0</v>
      </c>
      <c r="H12" s="99"/>
    </row>
    <row r="13" spans="1:8" ht="21.75" customHeight="1">
      <c r="A13" s="71"/>
      <c r="B13" s="273"/>
      <c r="C13" s="45"/>
      <c r="D13" s="43"/>
      <c r="E13" s="43"/>
      <c r="F13" s="69"/>
      <c r="G13" s="290">
        <f t="shared" si="0"/>
        <v>0</v>
      </c>
      <c r="H13" s="98"/>
    </row>
    <row r="14" spans="1:8" ht="21.75" customHeight="1">
      <c r="A14" s="71"/>
      <c r="B14" s="273"/>
      <c r="C14" s="45"/>
      <c r="D14" s="43"/>
      <c r="E14" s="43"/>
      <c r="F14" s="69"/>
      <c r="G14" s="290">
        <f t="shared" si="0"/>
        <v>0</v>
      </c>
      <c r="H14" s="99"/>
    </row>
    <row r="15" spans="1:8" ht="21.75" customHeight="1">
      <c r="A15" s="71"/>
      <c r="B15" s="273"/>
      <c r="C15" s="45"/>
      <c r="D15" s="43"/>
      <c r="E15" s="43"/>
      <c r="F15" s="69"/>
      <c r="G15" s="290">
        <f t="shared" si="0"/>
        <v>0</v>
      </c>
      <c r="H15" s="98"/>
    </row>
    <row r="16" spans="1:8" ht="21.75" customHeight="1">
      <c r="A16" s="71"/>
      <c r="B16" s="273"/>
      <c r="C16" s="45"/>
      <c r="D16" s="43"/>
      <c r="E16" s="43"/>
      <c r="F16" s="69"/>
      <c r="G16" s="290">
        <f t="shared" si="0"/>
        <v>0</v>
      </c>
      <c r="H16" s="99"/>
    </row>
    <row r="17" spans="1:8" ht="21.75" customHeight="1">
      <c r="A17" s="71"/>
      <c r="B17" s="273"/>
      <c r="C17" s="45"/>
      <c r="D17" s="43"/>
      <c r="E17" s="43"/>
      <c r="F17" s="69"/>
      <c r="G17" s="290">
        <f t="shared" si="0"/>
        <v>0</v>
      </c>
      <c r="H17" s="98"/>
    </row>
    <row r="18" spans="1:8" ht="21.75" customHeight="1">
      <c r="A18" s="71"/>
      <c r="B18" s="273"/>
      <c r="C18" s="45"/>
      <c r="D18" s="43"/>
      <c r="E18" s="43"/>
      <c r="F18" s="69"/>
      <c r="G18" s="290">
        <f t="shared" si="0"/>
        <v>0</v>
      </c>
      <c r="H18" s="99"/>
    </row>
    <row r="19" spans="1:8" ht="21.75" customHeight="1">
      <c r="A19" s="71"/>
      <c r="B19" s="273"/>
      <c r="C19" s="45"/>
      <c r="D19" s="43"/>
      <c r="E19" s="43"/>
      <c r="F19" s="69"/>
      <c r="G19" s="290">
        <f t="shared" si="0"/>
        <v>0</v>
      </c>
      <c r="H19" s="99"/>
    </row>
    <row r="20" spans="1:8" ht="21.75" customHeight="1">
      <c r="A20" s="71"/>
      <c r="B20" s="273"/>
      <c r="C20" s="45"/>
      <c r="D20" s="43"/>
      <c r="E20" s="43"/>
      <c r="F20" s="69"/>
      <c r="G20" s="290">
        <f t="shared" si="0"/>
        <v>0</v>
      </c>
      <c r="H20" s="98"/>
    </row>
    <row r="21" spans="1:8" ht="21.75" customHeight="1">
      <c r="A21" s="71"/>
      <c r="B21" s="273"/>
      <c r="C21" s="45"/>
      <c r="D21" s="43"/>
      <c r="E21" s="43"/>
      <c r="F21" s="69"/>
      <c r="G21" s="290">
        <f t="shared" si="0"/>
        <v>0</v>
      </c>
      <c r="H21" s="99"/>
    </row>
    <row r="22" spans="1:8" s="296" customFormat="1" ht="21.75" customHeight="1" thickBot="1">
      <c r="A22" s="291"/>
      <c r="B22" s="292" t="s">
        <v>123</v>
      </c>
      <c r="C22" s="293"/>
      <c r="D22" s="294">
        <f>SUM(D10:D21)</f>
        <v>0</v>
      </c>
      <c r="E22" s="294">
        <f>SUM(E10:E21)</f>
        <v>0</v>
      </c>
      <c r="F22" s="295">
        <f>SUM(F10:F21)</f>
        <v>0</v>
      </c>
      <c r="G22" s="295">
        <f>SUM(G10:G21)</f>
        <v>0</v>
      </c>
      <c r="H22" s="288"/>
    </row>
    <row r="23" spans="1:7" ht="21.75" customHeight="1">
      <c r="A23" s="297"/>
      <c r="B23" s="297"/>
      <c r="C23" s="297"/>
      <c r="D23" s="297"/>
      <c r="E23" s="297"/>
      <c r="F23" s="297"/>
      <c r="G23" s="297"/>
    </row>
    <row r="24" spans="1:7" ht="12.75">
      <c r="A24" s="274" t="s">
        <v>12</v>
      </c>
      <c r="B24" s="430" t="s">
        <v>246</v>
      </c>
      <c r="C24" s="430"/>
      <c r="D24" s="298" t="s">
        <v>60</v>
      </c>
      <c r="E24" s="299"/>
      <c r="F24" s="299"/>
      <c r="G24" s="296"/>
    </row>
    <row r="25" spans="1:7" ht="12.75">
      <c r="A25" s="274" t="s">
        <v>12</v>
      </c>
      <c r="B25" s="46" t="s">
        <v>247</v>
      </c>
      <c r="C25" s="301"/>
      <c r="D25" s="300" t="s">
        <v>125</v>
      </c>
      <c r="E25" s="296"/>
      <c r="F25" s="296"/>
      <c r="G25" s="296"/>
    </row>
  </sheetData>
  <sheetProtection password="DDE8" sheet="1" objects="1" scenarios="1" selectLockedCells="1"/>
  <mergeCells count="2">
    <mergeCell ref="A1:E1"/>
    <mergeCell ref="B24:C2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625" style="274" customWidth="1"/>
    <col min="2" max="2" width="37.75390625" style="274" customWidth="1"/>
    <col min="3" max="3" width="10.125" style="274" customWidth="1"/>
    <col min="4" max="7" width="14.875" style="274" customWidth="1"/>
    <col min="8" max="8" width="26.875" style="274" customWidth="1"/>
    <col min="9" max="9" width="6.125" style="274" customWidth="1"/>
    <col min="10" max="16384" width="9.125" style="274" customWidth="1"/>
  </cols>
  <sheetData>
    <row r="1" spans="1:8" ht="12.75">
      <c r="A1" s="429" t="s">
        <v>214</v>
      </c>
      <c r="B1" s="429"/>
      <c r="C1" s="429"/>
      <c r="D1" s="429"/>
      <c r="E1" s="429"/>
      <c r="H1" s="275" t="s">
        <v>68</v>
      </c>
    </row>
    <row r="3" ht="15.75">
      <c r="A3" s="276" t="s">
        <v>210</v>
      </c>
    </row>
    <row r="4" spans="1:3" ht="15.75">
      <c r="A4" s="276"/>
      <c r="B4" s="277" t="s">
        <v>211</v>
      </c>
      <c r="C4" s="277"/>
    </row>
    <row r="5" spans="1:3" ht="15.75">
      <c r="A5" s="276" t="s">
        <v>101</v>
      </c>
      <c r="B5" s="277"/>
      <c r="C5" s="277"/>
    </row>
    <row r="6" ht="13.5" thickBot="1">
      <c r="H6" s="278"/>
    </row>
    <row r="7" spans="1:8" ht="12.75">
      <c r="A7" s="279"/>
      <c r="B7" s="280"/>
      <c r="C7" s="281"/>
      <c r="D7" s="282" t="s">
        <v>114</v>
      </c>
      <c r="E7" s="282" t="s">
        <v>113</v>
      </c>
      <c r="F7" s="279" t="s">
        <v>112</v>
      </c>
      <c r="G7" s="282"/>
      <c r="H7" s="280"/>
    </row>
    <row r="8" spans="1:8" ht="12.75">
      <c r="A8" s="283" t="s">
        <v>65</v>
      </c>
      <c r="B8" s="284" t="s">
        <v>62</v>
      </c>
      <c r="C8" s="283" t="s">
        <v>66</v>
      </c>
      <c r="D8" s="285" t="s">
        <v>196</v>
      </c>
      <c r="E8" s="283" t="s">
        <v>197</v>
      </c>
      <c r="F8" s="285" t="s">
        <v>191</v>
      </c>
      <c r="G8" s="283" t="s">
        <v>102</v>
      </c>
      <c r="H8" s="283" t="s">
        <v>52</v>
      </c>
    </row>
    <row r="9" spans="1:8" ht="13.5" thickBot="1">
      <c r="A9" s="302" t="s">
        <v>67</v>
      </c>
      <c r="B9" s="303"/>
      <c r="C9" s="304"/>
      <c r="D9" s="305" t="s">
        <v>55</v>
      </c>
      <c r="E9" s="302" t="s">
        <v>55</v>
      </c>
      <c r="F9" s="305" t="s">
        <v>55</v>
      </c>
      <c r="G9" s="302" t="s">
        <v>55</v>
      </c>
      <c r="H9" s="306"/>
    </row>
    <row r="10" spans="1:8" ht="21.75" customHeight="1" thickTop="1">
      <c r="A10" s="315"/>
      <c r="B10" s="273"/>
      <c r="C10" s="316"/>
      <c r="D10" s="317"/>
      <c r="E10" s="317">
        <v>0</v>
      </c>
      <c r="F10" s="318"/>
      <c r="G10" s="307">
        <f>D10+E10-F10</f>
        <v>0</v>
      </c>
      <c r="H10" s="320"/>
    </row>
    <row r="11" spans="1:8" ht="21.75" customHeight="1">
      <c r="A11" s="319"/>
      <c r="B11" s="273"/>
      <c r="C11" s="316"/>
      <c r="D11" s="317"/>
      <c r="E11" s="317"/>
      <c r="F11" s="318"/>
      <c r="G11" s="308">
        <f aca="true" t="shared" si="0" ref="G11:G21">D11+E11-F11</f>
        <v>0</v>
      </c>
      <c r="H11" s="321"/>
    </row>
    <row r="12" spans="1:8" ht="21.75" customHeight="1">
      <c r="A12" s="319"/>
      <c r="B12" s="273"/>
      <c r="C12" s="316"/>
      <c r="D12" s="317"/>
      <c r="E12" s="317"/>
      <c r="F12" s="318"/>
      <c r="G12" s="308">
        <f t="shared" si="0"/>
        <v>0</v>
      </c>
      <c r="H12" s="321"/>
    </row>
    <row r="13" spans="1:8" ht="21.75" customHeight="1">
      <c r="A13" s="319"/>
      <c r="B13" s="273"/>
      <c r="C13" s="316"/>
      <c r="D13" s="317"/>
      <c r="E13" s="317"/>
      <c r="F13" s="318"/>
      <c r="G13" s="308">
        <f t="shared" si="0"/>
        <v>0</v>
      </c>
      <c r="H13" s="320"/>
    </row>
    <row r="14" spans="1:8" ht="21.75" customHeight="1">
      <c r="A14" s="319"/>
      <c r="B14" s="273"/>
      <c r="C14" s="316"/>
      <c r="D14" s="317"/>
      <c r="E14" s="317"/>
      <c r="F14" s="318"/>
      <c r="G14" s="308">
        <f t="shared" si="0"/>
        <v>0</v>
      </c>
      <c r="H14" s="321"/>
    </row>
    <row r="15" spans="1:8" ht="21.75" customHeight="1">
      <c r="A15" s="319"/>
      <c r="B15" s="273"/>
      <c r="C15" s="316"/>
      <c r="D15" s="317"/>
      <c r="E15" s="317"/>
      <c r="F15" s="318"/>
      <c r="G15" s="308">
        <f t="shared" si="0"/>
        <v>0</v>
      </c>
      <c r="H15" s="320"/>
    </row>
    <row r="16" spans="1:8" ht="21.75" customHeight="1">
      <c r="A16" s="319"/>
      <c r="B16" s="273"/>
      <c r="C16" s="316"/>
      <c r="D16" s="317"/>
      <c r="E16" s="317"/>
      <c r="F16" s="318"/>
      <c r="G16" s="308">
        <f t="shared" si="0"/>
        <v>0</v>
      </c>
      <c r="H16" s="321"/>
    </row>
    <row r="17" spans="1:8" ht="21.75" customHeight="1">
      <c r="A17" s="319"/>
      <c r="B17" s="273"/>
      <c r="C17" s="316"/>
      <c r="D17" s="317"/>
      <c r="E17" s="317"/>
      <c r="F17" s="318"/>
      <c r="G17" s="308">
        <f t="shared" si="0"/>
        <v>0</v>
      </c>
      <c r="H17" s="320"/>
    </row>
    <row r="18" spans="1:8" ht="21.75" customHeight="1">
      <c r="A18" s="319"/>
      <c r="B18" s="273"/>
      <c r="C18" s="316"/>
      <c r="D18" s="317"/>
      <c r="E18" s="317"/>
      <c r="F18" s="318"/>
      <c r="G18" s="308">
        <f t="shared" si="0"/>
        <v>0</v>
      </c>
      <c r="H18" s="321"/>
    </row>
    <row r="19" spans="1:8" ht="21.75" customHeight="1">
      <c r="A19" s="319"/>
      <c r="B19" s="273"/>
      <c r="C19" s="316"/>
      <c r="D19" s="317"/>
      <c r="E19" s="317"/>
      <c r="F19" s="318"/>
      <c r="G19" s="308">
        <f t="shared" si="0"/>
        <v>0</v>
      </c>
      <c r="H19" s="321"/>
    </row>
    <row r="20" spans="1:8" ht="21.75" customHeight="1">
      <c r="A20" s="319"/>
      <c r="B20" s="273"/>
      <c r="C20" s="316"/>
      <c r="D20" s="317"/>
      <c r="E20" s="317"/>
      <c r="F20" s="318"/>
      <c r="G20" s="308">
        <f t="shared" si="0"/>
        <v>0</v>
      </c>
      <c r="H20" s="320"/>
    </row>
    <row r="21" spans="1:8" ht="21.75" customHeight="1">
      <c r="A21" s="319"/>
      <c r="B21" s="273"/>
      <c r="C21" s="316"/>
      <c r="D21" s="317"/>
      <c r="E21" s="317"/>
      <c r="F21" s="318"/>
      <c r="G21" s="308">
        <f t="shared" si="0"/>
        <v>0</v>
      </c>
      <c r="H21" s="321"/>
    </row>
    <row r="22" spans="1:8" s="296" customFormat="1" ht="21.75" customHeight="1" thickBot="1">
      <c r="A22" s="309"/>
      <c r="B22" s="310" t="s">
        <v>123</v>
      </c>
      <c r="C22" s="311"/>
      <c r="D22" s="312">
        <f>SUM(D10:D21)</f>
        <v>0</v>
      </c>
      <c r="E22" s="312">
        <f>SUM(E10:E21)</f>
        <v>0</v>
      </c>
      <c r="F22" s="313">
        <f>SUM(F10:F21)</f>
        <v>0</v>
      </c>
      <c r="G22" s="314">
        <f>SUM(G10:G21)</f>
        <v>0</v>
      </c>
      <c r="H22" s="306"/>
    </row>
    <row r="23" spans="1:7" ht="21.75" customHeight="1">
      <c r="A23" s="297"/>
      <c r="B23" s="297"/>
      <c r="C23" s="297"/>
      <c r="D23" s="297"/>
      <c r="E23" s="297"/>
      <c r="F23" s="297"/>
      <c r="G23" s="297"/>
    </row>
    <row r="24" spans="1:7" ht="12.75">
      <c r="A24" s="274" t="s">
        <v>12</v>
      </c>
      <c r="B24" s="430" t="s">
        <v>248</v>
      </c>
      <c r="C24" s="430"/>
      <c r="D24" s="300" t="s">
        <v>60</v>
      </c>
      <c r="E24" s="296"/>
      <c r="F24" s="296"/>
      <c r="G24" s="296"/>
    </row>
    <row r="25" spans="1:7" ht="12.75">
      <c r="A25" s="274" t="s">
        <v>12</v>
      </c>
      <c r="B25" s="46" t="s">
        <v>247</v>
      </c>
      <c r="C25" s="301"/>
      <c r="D25" s="298" t="s">
        <v>125</v>
      </c>
      <c r="E25" s="296"/>
      <c r="F25" s="296"/>
      <c r="G25" s="296"/>
    </row>
  </sheetData>
  <sheetProtection password="DDE8" sheet="1" objects="1" scenarios="1" selectLockedCells="1"/>
  <mergeCells count="2">
    <mergeCell ref="A1:E1"/>
    <mergeCell ref="B24:C24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6.75390625" style="13" customWidth="1"/>
    <col min="2" max="2" width="26.75390625" style="13" customWidth="1"/>
    <col min="3" max="9" width="10.75390625" style="13" customWidth="1"/>
    <col min="10" max="10" width="19.875" style="13" customWidth="1"/>
    <col min="11" max="16384" width="9.125" style="13" customWidth="1"/>
  </cols>
  <sheetData>
    <row r="1" spans="1:10" ht="12.75">
      <c r="A1" s="375" t="s">
        <v>215</v>
      </c>
      <c r="B1" s="375"/>
      <c r="C1" s="375"/>
      <c r="D1" s="375"/>
      <c r="E1" s="375"/>
      <c r="F1" s="375"/>
      <c r="G1" s="375"/>
      <c r="H1" s="375"/>
      <c r="J1" s="90" t="s">
        <v>69</v>
      </c>
    </row>
    <row r="2" ht="12.75">
      <c r="J2" s="14"/>
    </row>
    <row r="3" ht="15.75">
      <c r="A3" s="27" t="s">
        <v>70</v>
      </c>
    </row>
    <row r="4" ht="13.5" thickBot="1">
      <c r="J4" s="15" t="s">
        <v>54</v>
      </c>
    </row>
    <row r="5" spans="1:10" ht="12.75">
      <c r="A5" s="28" t="s">
        <v>42</v>
      </c>
      <c r="B5" s="91" t="s">
        <v>71</v>
      </c>
      <c r="C5" s="29" t="s">
        <v>72</v>
      </c>
      <c r="D5" s="29" t="s">
        <v>73</v>
      </c>
      <c r="E5" s="29" t="s">
        <v>74</v>
      </c>
      <c r="F5" s="29" t="s">
        <v>75</v>
      </c>
      <c r="G5" s="92" t="s">
        <v>76</v>
      </c>
      <c r="H5" s="93"/>
      <c r="I5" s="94"/>
      <c r="J5" s="31" t="s">
        <v>52</v>
      </c>
    </row>
    <row r="6" spans="1:10" ht="12.75">
      <c r="A6" s="30" t="s">
        <v>46</v>
      </c>
      <c r="B6" s="22" t="s">
        <v>77</v>
      </c>
      <c r="C6" s="21" t="s">
        <v>78</v>
      </c>
      <c r="D6" s="21" t="s">
        <v>50</v>
      </c>
      <c r="E6" s="21" t="s">
        <v>79</v>
      </c>
      <c r="F6" s="21">
        <v>2012</v>
      </c>
      <c r="G6" s="20">
        <v>2013</v>
      </c>
      <c r="H6" s="20">
        <v>2014</v>
      </c>
      <c r="I6" s="20">
        <v>2015</v>
      </c>
      <c r="J6" s="31" t="s">
        <v>80</v>
      </c>
    </row>
    <row r="7" spans="1:10" ht="13.5" thickBot="1">
      <c r="A7" s="32"/>
      <c r="B7" s="24"/>
      <c r="C7" s="24" t="s">
        <v>81</v>
      </c>
      <c r="D7" s="24"/>
      <c r="E7" s="24"/>
      <c r="F7" s="23" t="s">
        <v>82</v>
      </c>
      <c r="G7" s="24"/>
      <c r="H7" s="24"/>
      <c r="I7" s="24"/>
      <c r="J7" s="40"/>
    </row>
    <row r="8" spans="1:10" ht="18" customHeight="1">
      <c r="A8" s="55"/>
      <c r="B8" s="53"/>
      <c r="C8" s="56"/>
      <c r="D8" s="58"/>
      <c r="E8" s="58"/>
      <c r="F8" s="58">
        <v>0</v>
      </c>
      <c r="G8" s="58"/>
      <c r="H8" s="58"/>
      <c r="I8" s="58"/>
      <c r="J8" s="85"/>
    </row>
    <row r="9" spans="1:10" ht="18" customHeight="1">
      <c r="A9" s="55"/>
      <c r="B9" s="53"/>
      <c r="C9" s="56"/>
      <c r="D9" s="58"/>
      <c r="E9" s="58"/>
      <c r="F9" s="58"/>
      <c r="G9" s="58"/>
      <c r="H9" s="58"/>
      <c r="I9" s="58"/>
      <c r="J9" s="85"/>
    </row>
    <row r="10" spans="1:10" ht="18" customHeight="1">
      <c r="A10" s="55"/>
      <c r="B10" s="53"/>
      <c r="C10" s="56"/>
      <c r="D10" s="58"/>
      <c r="E10" s="58"/>
      <c r="F10" s="58"/>
      <c r="G10" s="58"/>
      <c r="H10" s="58"/>
      <c r="I10" s="58"/>
      <c r="J10" s="85"/>
    </row>
    <row r="11" spans="1:10" ht="18" customHeight="1">
      <c r="A11" s="55"/>
      <c r="B11" s="53"/>
      <c r="C11" s="56"/>
      <c r="D11" s="58"/>
      <c r="E11" s="58"/>
      <c r="F11" s="58"/>
      <c r="G11" s="58"/>
      <c r="H11" s="58"/>
      <c r="I11" s="58"/>
      <c r="J11" s="85"/>
    </row>
    <row r="12" spans="1:10" ht="18" customHeight="1">
      <c r="A12" s="55"/>
      <c r="B12" s="53"/>
      <c r="C12" s="56"/>
      <c r="D12" s="58"/>
      <c r="E12" s="58"/>
      <c r="F12" s="58"/>
      <c r="G12" s="58"/>
      <c r="H12" s="58"/>
      <c r="I12" s="58"/>
      <c r="J12" s="85"/>
    </row>
    <row r="13" spans="1:10" ht="18" customHeight="1">
      <c r="A13" s="55"/>
      <c r="B13" s="53"/>
      <c r="C13" s="56"/>
      <c r="D13" s="58"/>
      <c r="E13" s="58"/>
      <c r="F13" s="58"/>
      <c r="G13" s="58"/>
      <c r="H13" s="58"/>
      <c r="I13" s="58"/>
      <c r="J13" s="85"/>
    </row>
    <row r="14" spans="1:10" ht="18" customHeight="1">
      <c r="A14" s="55"/>
      <c r="B14" s="53"/>
      <c r="C14" s="56"/>
      <c r="D14" s="58"/>
      <c r="E14" s="58"/>
      <c r="F14" s="58"/>
      <c r="G14" s="58"/>
      <c r="H14" s="58"/>
      <c r="I14" s="58"/>
      <c r="J14" s="85"/>
    </row>
    <row r="15" spans="1:10" ht="18" customHeight="1">
      <c r="A15" s="55"/>
      <c r="B15" s="53"/>
      <c r="C15" s="56"/>
      <c r="D15" s="58"/>
      <c r="E15" s="58"/>
      <c r="F15" s="58"/>
      <c r="G15" s="58"/>
      <c r="H15" s="58"/>
      <c r="I15" s="58"/>
      <c r="J15" s="85"/>
    </row>
    <row r="16" spans="1:10" ht="18" customHeight="1">
      <c r="A16" s="55"/>
      <c r="B16" s="53"/>
      <c r="C16" s="56"/>
      <c r="D16" s="58"/>
      <c r="E16" s="58"/>
      <c r="F16" s="58"/>
      <c r="G16" s="58"/>
      <c r="H16" s="58"/>
      <c r="I16" s="58"/>
      <c r="J16" s="85"/>
    </row>
    <row r="17" spans="1:10" ht="18" customHeight="1">
      <c r="A17" s="55"/>
      <c r="B17" s="53"/>
      <c r="C17" s="56"/>
      <c r="D17" s="58"/>
      <c r="E17" s="58"/>
      <c r="F17" s="58"/>
      <c r="G17" s="58"/>
      <c r="H17" s="58"/>
      <c r="I17" s="58"/>
      <c r="J17" s="85"/>
    </row>
    <row r="18" spans="1:10" ht="18" customHeight="1">
      <c r="A18" s="55"/>
      <c r="B18" s="53"/>
      <c r="C18" s="56"/>
      <c r="D18" s="58"/>
      <c r="E18" s="58"/>
      <c r="F18" s="58"/>
      <c r="G18" s="58"/>
      <c r="H18" s="58"/>
      <c r="I18" s="58"/>
      <c r="J18" s="85"/>
    </row>
    <row r="19" spans="1:10" ht="18" customHeight="1">
      <c r="A19" s="55"/>
      <c r="B19" s="53"/>
      <c r="C19" s="56"/>
      <c r="D19" s="58"/>
      <c r="E19" s="58"/>
      <c r="F19" s="58"/>
      <c r="G19" s="58"/>
      <c r="H19" s="58"/>
      <c r="I19" s="58"/>
      <c r="J19" s="85"/>
    </row>
    <row r="20" spans="1:10" ht="18" customHeight="1">
      <c r="A20" s="55"/>
      <c r="B20" s="53"/>
      <c r="C20" s="56"/>
      <c r="D20" s="58"/>
      <c r="E20" s="58"/>
      <c r="F20" s="58"/>
      <c r="G20" s="58"/>
      <c r="H20" s="58"/>
      <c r="I20" s="58"/>
      <c r="J20" s="85"/>
    </row>
    <row r="21" spans="1:10" ht="18" customHeight="1">
      <c r="A21" s="55"/>
      <c r="B21" s="53"/>
      <c r="C21" s="56"/>
      <c r="D21" s="58"/>
      <c r="E21" s="58"/>
      <c r="F21" s="58"/>
      <c r="G21" s="58"/>
      <c r="H21" s="58"/>
      <c r="I21" s="58"/>
      <c r="J21" s="85"/>
    </row>
    <row r="22" spans="1:10" ht="18" customHeight="1">
      <c r="A22" s="55"/>
      <c r="B22" s="53"/>
      <c r="C22" s="56"/>
      <c r="D22" s="58"/>
      <c r="E22" s="58"/>
      <c r="F22" s="58"/>
      <c r="G22" s="58"/>
      <c r="H22" s="58"/>
      <c r="I22" s="58"/>
      <c r="J22" s="85"/>
    </row>
    <row r="23" spans="1:10" ht="18" customHeight="1">
      <c r="A23" s="55"/>
      <c r="B23" s="53"/>
      <c r="C23" s="56"/>
      <c r="D23" s="58"/>
      <c r="E23" s="58"/>
      <c r="F23" s="58"/>
      <c r="G23" s="58"/>
      <c r="H23" s="58"/>
      <c r="I23" s="58"/>
      <c r="J23" s="85"/>
    </row>
    <row r="24" spans="1:10" ht="18" customHeight="1" thickBot="1">
      <c r="A24" s="86"/>
      <c r="B24" s="87"/>
      <c r="C24" s="88"/>
      <c r="D24" s="95"/>
      <c r="E24" s="95"/>
      <c r="F24" s="95"/>
      <c r="G24" s="95"/>
      <c r="H24" s="95"/>
      <c r="I24" s="95"/>
      <c r="J24" s="89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 t="s">
        <v>83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9" spans="1:10" ht="12.75">
      <c r="A29" s="375" t="s">
        <v>249</v>
      </c>
      <c r="B29" s="375"/>
      <c r="C29" s="375" t="s">
        <v>57</v>
      </c>
      <c r="D29" s="375"/>
      <c r="E29" s="375" t="s">
        <v>250</v>
      </c>
      <c r="F29" s="375"/>
      <c r="G29" s="375"/>
      <c r="H29" s="375" t="s">
        <v>251</v>
      </c>
      <c r="I29" s="375"/>
      <c r="J29" s="375"/>
    </row>
  </sheetData>
  <sheetProtection selectLockedCells="1"/>
  <mergeCells count="5">
    <mergeCell ref="A1:H1"/>
    <mergeCell ref="A29:B29"/>
    <mergeCell ref="C29:D29"/>
    <mergeCell ref="H29:J29"/>
    <mergeCell ref="E29:G2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27.875" style="341" customWidth="1"/>
    <col min="2" max="2" width="9.75390625" style="341" customWidth="1"/>
    <col min="3" max="3" width="15.75390625" style="341" customWidth="1"/>
    <col min="4" max="4" width="13.00390625" style="341" customWidth="1"/>
    <col min="5" max="5" width="14.625" style="341" customWidth="1"/>
    <col min="6" max="16384" width="9.125" style="341" customWidth="1"/>
  </cols>
  <sheetData>
    <row r="1" ht="15.75">
      <c r="E1" s="342" t="s">
        <v>84</v>
      </c>
    </row>
    <row r="2" spans="1:3" ht="15.75">
      <c r="A2" s="342" t="s">
        <v>253</v>
      </c>
      <c r="B2" s="342" t="s">
        <v>254</v>
      </c>
      <c r="C2" s="342"/>
    </row>
    <row r="3" ht="15">
      <c r="A3" s="341" t="s">
        <v>255</v>
      </c>
    </row>
    <row r="7" spans="1:5" ht="18">
      <c r="A7" s="343" t="s">
        <v>256</v>
      </c>
      <c r="B7" s="344"/>
      <c r="C7" s="344"/>
      <c r="D7" s="344"/>
      <c r="E7" s="344"/>
    </row>
    <row r="8" spans="1:5" ht="18">
      <c r="A8" s="343"/>
      <c r="B8" s="344"/>
      <c r="C8" s="344"/>
      <c r="D8" s="344"/>
      <c r="E8" s="344"/>
    </row>
    <row r="9" ht="15.75" thickBot="1"/>
    <row r="10" spans="1:5" ht="15.75">
      <c r="A10" s="345"/>
      <c r="B10" s="346" t="s">
        <v>85</v>
      </c>
      <c r="C10" s="346" t="s">
        <v>143</v>
      </c>
      <c r="D10" s="347" t="s">
        <v>45</v>
      </c>
      <c r="E10" s="348" t="s">
        <v>51</v>
      </c>
    </row>
    <row r="11" spans="1:5" ht="15.75">
      <c r="A11" s="349" t="s">
        <v>86</v>
      </c>
      <c r="B11" s="350" t="s">
        <v>87</v>
      </c>
      <c r="C11" s="350">
        <v>2012</v>
      </c>
      <c r="D11" s="351">
        <v>2012</v>
      </c>
      <c r="E11" s="352" t="s">
        <v>88</v>
      </c>
    </row>
    <row r="12" spans="1:5" ht="15.75">
      <c r="A12" s="353"/>
      <c r="B12" s="354"/>
      <c r="C12" s="355"/>
      <c r="D12" s="356"/>
      <c r="E12" s="357" t="s">
        <v>89</v>
      </c>
    </row>
    <row r="13" spans="1:5" ht="15.75">
      <c r="A13" s="358" t="s">
        <v>90</v>
      </c>
      <c r="B13" s="359"/>
      <c r="C13" s="360"/>
      <c r="D13" s="361"/>
      <c r="E13" s="362"/>
    </row>
    <row r="14" spans="1:5" ht="15.75">
      <c r="A14" s="363"/>
      <c r="B14" s="364"/>
      <c r="C14" s="364"/>
      <c r="D14" s="364"/>
      <c r="E14" s="365"/>
    </row>
    <row r="15" spans="1:5" ht="15.75">
      <c r="A15" s="363" t="s">
        <v>91</v>
      </c>
      <c r="B15" s="366" t="s">
        <v>92</v>
      </c>
      <c r="C15" s="364">
        <v>185</v>
      </c>
      <c r="D15" s="364">
        <v>180.7</v>
      </c>
      <c r="E15" s="365">
        <f>SUM(D15-C15)</f>
        <v>-4.300000000000011</v>
      </c>
    </row>
    <row r="16" spans="1:5" ht="15.75">
      <c r="A16" s="363"/>
      <c r="B16" s="367"/>
      <c r="C16" s="364"/>
      <c r="D16" s="364"/>
      <c r="E16" s="365"/>
    </row>
    <row r="17" spans="1:5" ht="15.75">
      <c r="A17" s="363" t="s">
        <v>93</v>
      </c>
      <c r="B17" s="366" t="s">
        <v>94</v>
      </c>
      <c r="C17" s="368">
        <v>44607</v>
      </c>
      <c r="D17" s="368">
        <v>44497</v>
      </c>
      <c r="E17" s="365">
        <f>SUM(D17-C17)</f>
        <v>-110</v>
      </c>
    </row>
    <row r="18" spans="1:5" ht="15.75">
      <c r="A18" s="363"/>
      <c r="B18" s="367"/>
      <c r="C18" s="364"/>
      <c r="D18" s="364"/>
      <c r="E18" s="365"/>
    </row>
    <row r="19" spans="1:5" ht="15.75">
      <c r="A19" s="363"/>
      <c r="B19" s="350"/>
      <c r="C19" s="364"/>
      <c r="D19" s="364"/>
      <c r="E19" s="365"/>
    </row>
    <row r="20" spans="1:5" ht="15.75">
      <c r="A20" s="369"/>
      <c r="B20" s="350"/>
      <c r="C20" s="364"/>
      <c r="D20" s="364"/>
      <c r="E20" s="365"/>
    </row>
    <row r="21" spans="1:5" ht="15.75">
      <c r="A21" s="369" t="s">
        <v>95</v>
      </c>
      <c r="B21" s="350"/>
      <c r="C21" s="364"/>
      <c r="D21" s="364"/>
      <c r="E21" s="365"/>
    </row>
    <row r="22" spans="1:5" ht="15.75">
      <c r="A22" s="369" t="s">
        <v>257</v>
      </c>
      <c r="B22" s="366" t="s">
        <v>94</v>
      </c>
      <c r="C22" s="350" t="s">
        <v>96</v>
      </c>
      <c r="D22" s="364"/>
      <c r="E22" s="370" t="s">
        <v>96</v>
      </c>
    </row>
    <row r="23" spans="1:5" ht="15.75" thickBot="1">
      <c r="A23" s="371"/>
      <c r="B23" s="372"/>
      <c r="C23" s="372"/>
      <c r="D23" s="372"/>
      <c r="E23" s="373"/>
    </row>
    <row r="31" ht="15">
      <c r="A31" s="341" t="s">
        <v>258</v>
      </c>
    </row>
    <row r="32" ht="15">
      <c r="D32" s="374"/>
    </row>
    <row r="33" ht="15">
      <c r="A33" s="341" t="s">
        <v>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3">
      <selection activeCell="C43" sqref="C43"/>
    </sheetView>
  </sheetViews>
  <sheetFormatPr defaultColWidth="9.00390625" defaultRowHeight="12.75"/>
  <cols>
    <col min="1" max="1" width="4.125" style="101" customWidth="1"/>
    <col min="2" max="2" width="61.875" style="101" customWidth="1"/>
    <col min="3" max="3" width="21.00390625" style="101" customWidth="1"/>
    <col min="4" max="4" width="5.875" style="101" customWidth="1"/>
    <col min="5" max="5" width="13.625" style="101" customWidth="1"/>
    <col min="6" max="6" width="12.75390625" style="101" customWidth="1"/>
    <col min="7" max="16384" width="9.125" style="101" customWidth="1"/>
  </cols>
  <sheetData>
    <row r="1" spans="1:3" ht="12.75">
      <c r="A1" s="375" t="s">
        <v>214</v>
      </c>
      <c r="B1" s="375"/>
      <c r="C1" s="102" t="s">
        <v>13</v>
      </c>
    </row>
    <row r="3" spans="1:3" ht="15.75">
      <c r="A3" s="126" t="s">
        <v>104</v>
      </c>
      <c r="B3" s="127" t="s">
        <v>158</v>
      </c>
      <c r="C3" s="128"/>
    </row>
    <row r="5" spans="1:5" ht="13.5" customHeight="1">
      <c r="A5" s="129" t="s">
        <v>14</v>
      </c>
      <c r="B5" s="130" t="s">
        <v>159</v>
      </c>
      <c r="C5" s="131"/>
      <c r="E5" s="132" t="s">
        <v>129</v>
      </c>
    </row>
    <row r="6" spans="1:3" ht="13.5" customHeight="1">
      <c r="A6" s="133"/>
      <c r="B6" s="131" t="s">
        <v>15</v>
      </c>
      <c r="C6" s="131"/>
    </row>
    <row r="7" spans="1:7" ht="13.5" customHeight="1">
      <c r="A7" s="133"/>
      <c r="B7" s="131" t="s">
        <v>160</v>
      </c>
      <c r="C7" s="134">
        <f>SUM(C8:C11)</f>
        <v>44681541</v>
      </c>
      <c r="E7" s="135" t="s">
        <v>138</v>
      </c>
      <c r="G7" s="136"/>
    </row>
    <row r="8" spans="1:6" ht="13.5" customHeight="1">
      <c r="A8" s="133"/>
      <c r="B8" s="131" t="s">
        <v>137</v>
      </c>
      <c r="C8" s="19">
        <v>44497037</v>
      </c>
      <c r="E8" s="101" t="s">
        <v>142</v>
      </c>
      <c r="F8" s="137"/>
    </row>
    <row r="9" spans="1:5" s="140" customFormat="1" ht="13.5" customHeight="1">
      <c r="A9" s="138"/>
      <c r="B9" s="139" t="s">
        <v>139</v>
      </c>
      <c r="C9" s="79">
        <v>80314</v>
      </c>
      <c r="E9" s="140" t="s">
        <v>170</v>
      </c>
    </row>
    <row r="10" spans="1:5" ht="13.5" customHeight="1">
      <c r="A10" s="133"/>
      <c r="B10" s="131" t="s">
        <v>140</v>
      </c>
      <c r="C10" s="19">
        <v>104190</v>
      </c>
      <c r="E10" s="141" t="s">
        <v>198</v>
      </c>
    </row>
    <row r="11" spans="1:5" ht="13.5" customHeight="1">
      <c r="A11" s="133"/>
      <c r="B11" s="131" t="s">
        <v>141</v>
      </c>
      <c r="C11" s="19">
        <v>0</v>
      </c>
      <c r="E11" s="141" t="s">
        <v>204</v>
      </c>
    </row>
    <row r="12" spans="1:3" ht="13.5" customHeight="1">
      <c r="A12" s="133"/>
      <c r="B12" s="131"/>
      <c r="C12" s="142"/>
    </row>
    <row r="13" spans="1:3" ht="13.5" customHeight="1">
      <c r="A13" s="133"/>
      <c r="B13" s="131" t="s">
        <v>127</v>
      </c>
      <c r="C13" s="134">
        <f>SUM(C14:C15)</f>
        <v>446815.41000000003</v>
      </c>
    </row>
    <row r="14" spans="1:3" ht="13.5" customHeight="1">
      <c r="A14" s="133"/>
      <c r="B14" s="131" t="s">
        <v>16</v>
      </c>
      <c r="C14" s="134">
        <f>ROUND((C8+C9)*0.01,2)</f>
        <v>445773.51</v>
      </c>
    </row>
    <row r="15" spans="1:3" ht="13.5" customHeight="1">
      <c r="A15" s="133"/>
      <c r="B15" s="131" t="s">
        <v>17</v>
      </c>
      <c r="C15" s="134">
        <f>ROUND((C10+C11)*0.01,2)</f>
        <v>1041.9</v>
      </c>
    </row>
    <row r="16" spans="1:3" ht="13.5" customHeight="1">
      <c r="A16" s="133"/>
      <c r="B16" s="131"/>
      <c r="C16" s="142"/>
    </row>
    <row r="17" spans="1:3" ht="13.5" customHeight="1">
      <c r="A17" s="133"/>
      <c r="B17" s="131" t="s">
        <v>106</v>
      </c>
      <c r="C17" s="134">
        <f>SUM(C18:C19)</f>
        <v>446815.41000000003</v>
      </c>
    </row>
    <row r="18" spans="1:3" ht="13.5" customHeight="1">
      <c r="A18" s="133"/>
      <c r="B18" s="131" t="s">
        <v>18</v>
      </c>
      <c r="C18" s="19">
        <v>445773.51</v>
      </c>
    </row>
    <row r="19" spans="1:3" ht="13.5" customHeight="1">
      <c r="A19" s="133"/>
      <c r="B19" s="131" t="s">
        <v>19</v>
      </c>
      <c r="C19" s="19">
        <v>1041.9</v>
      </c>
    </row>
    <row r="20" spans="1:3" ht="13.5" customHeight="1">
      <c r="A20" s="133"/>
      <c r="B20" s="131"/>
      <c r="C20" s="142"/>
    </row>
    <row r="21" spans="1:3" ht="13.5" customHeight="1">
      <c r="A21" s="133"/>
      <c r="B21" s="131" t="s">
        <v>20</v>
      </c>
      <c r="C21" s="134">
        <f>SUM(C22:C23)</f>
        <v>0</v>
      </c>
    </row>
    <row r="22" spans="1:3" ht="13.5" customHeight="1">
      <c r="A22" s="133"/>
      <c r="B22" s="131" t="s">
        <v>21</v>
      </c>
      <c r="C22" s="134">
        <f>C14-C18</f>
        <v>0</v>
      </c>
    </row>
    <row r="23" spans="1:3" ht="13.5" customHeight="1">
      <c r="A23" s="133"/>
      <c r="B23" s="131" t="s">
        <v>22</v>
      </c>
      <c r="C23" s="134">
        <f>C15-C19</f>
        <v>0</v>
      </c>
    </row>
    <row r="24" spans="1:3" ht="13.5" customHeight="1">
      <c r="A24" s="133"/>
      <c r="B24" s="131"/>
      <c r="C24" s="142"/>
    </row>
    <row r="25" spans="1:3" ht="13.5" customHeight="1">
      <c r="A25" s="133"/>
      <c r="B25" s="131"/>
      <c r="C25" s="142"/>
    </row>
    <row r="26" spans="1:3" ht="13.5" customHeight="1">
      <c r="A26" s="129" t="s">
        <v>23</v>
      </c>
      <c r="B26" s="130" t="s">
        <v>24</v>
      </c>
      <c r="C26" s="142"/>
    </row>
    <row r="27" spans="1:3" ht="13.5" customHeight="1">
      <c r="A27" s="131"/>
      <c r="B27" s="131" t="s">
        <v>167</v>
      </c>
      <c r="C27" s="19">
        <v>516724.6</v>
      </c>
    </row>
    <row r="28" spans="1:3" ht="13.5" customHeight="1">
      <c r="A28" s="131"/>
      <c r="B28" s="131"/>
      <c r="C28" s="142"/>
    </row>
    <row r="29" spans="1:3" ht="13.5" customHeight="1">
      <c r="A29" s="131"/>
      <c r="B29" s="131" t="s">
        <v>25</v>
      </c>
      <c r="C29" s="19">
        <v>0</v>
      </c>
    </row>
    <row r="30" spans="1:5" ht="13.5" customHeight="1">
      <c r="A30" s="131"/>
      <c r="B30" s="131" t="s">
        <v>168</v>
      </c>
      <c r="C30" s="19">
        <v>0</v>
      </c>
      <c r="E30" s="101" t="s">
        <v>124</v>
      </c>
    </row>
    <row r="31" spans="1:3" ht="13.5" customHeight="1">
      <c r="A31" s="131"/>
      <c r="B31" s="131"/>
      <c r="C31" s="134"/>
    </row>
    <row r="32" spans="1:3" ht="13.5" customHeight="1">
      <c r="A32" s="131"/>
      <c r="B32" s="131" t="s">
        <v>26</v>
      </c>
      <c r="C32" s="19">
        <v>0</v>
      </c>
    </row>
    <row r="33" spans="1:5" ht="13.5" customHeight="1">
      <c r="A33" s="131"/>
      <c r="B33" s="131" t="s">
        <v>169</v>
      </c>
      <c r="C33" s="19">
        <v>0</v>
      </c>
      <c r="E33" s="101" t="s">
        <v>124</v>
      </c>
    </row>
    <row r="34" spans="1:3" ht="13.5" customHeight="1">
      <c r="A34" s="131"/>
      <c r="B34" s="131"/>
      <c r="C34" s="134"/>
    </row>
    <row r="35" spans="1:3" ht="13.5" customHeight="1">
      <c r="A35" s="131"/>
      <c r="B35" s="131" t="s">
        <v>161</v>
      </c>
      <c r="C35" s="134"/>
    </row>
    <row r="36" spans="1:3" ht="13.5" customHeight="1">
      <c r="A36" s="131"/>
      <c r="B36" s="131" t="s">
        <v>107</v>
      </c>
      <c r="C36" s="134">
        <f>C17</f>
        <v>446815.41000000003</v>
      </c>
    </row>
    <row r="37" spans="1:3" ht="13.5" customHeight="1">
      <c r="A37" s="131"/>
      <c r="B37" s="131"/>
      <c r="C37" s="134"/>
    </row>
    <row r="38" spans="1:5" ht="13.5" customHeight="1">
      <c r="A38" s="131"/>
      <c r="B38" s="131" t="s">
        <v>128</v>
      </c>
      <c r="C38" s="19">
        <v>99553</v>
      </c>
      <c r="E38" s="101" t="s">
        <v>144</v>
      </c>
    </row>
    <row r="39" spans="1:3" ht="13.5" customHeight="1">
      <c r="A39" s="131"/>
      <c r="B39" s="131"/>
      <c r="C39" s="134"/>
    </row>
    <row r="40" spans="1:3" ht="13.5" customHeight="1">
      <c r="A40" s="131"/>
      <c r="B40" s="143" t="s">
        <v>162</v>
      </c>
      <c r="C40" s="134">
        <f>SUM(C27:C38)</f>
        <v>1063093.01</v>
      </c>
    </row>
    <row r="41" spans="1:3" ht="13.5" customHeight="1">
      <c r="A41" s="131"/>
      <c r="B41" s="131"/>
      <c r="C41" s="134"/>
    </row>
    <row r="42" spans="1:3" ht="13.5" customHeight="1">
      <c r="A42" s="131"/>
      <c r="B42" s="131" t="s">
        <v>163</v>
      </c>
      <c r="C42" s="19">
        <v>908970.14</v>
      </c>
    </row>
    <row r="43" spans="1:3" ht="13.5" customHeight="1">
      <c r="A43" s="131"/>
      <c r="B43" s="131"/>
      <c r="C43" s="134"/>
    </row>
    <row r="44" spans="1:3" ht="13.5" customHeight="1">
      <c r="A44" s="131"/>
      <c r="B44" s="143" t="s">
        <v>164</v>
      </c>
      <c r="C44" s="144">
        <f>C40-C42</f>
        <v>154122.87</v>
      </c>
    </row>
    <row r="45" spans="1:3" ht="13.5" customHeight="1">
      <c r="A45" s="120"/>
      <c r="B45" s="145"/>
      <c r="C45" s="146"/>
    </row>
    <row r="46" spans="1:3" ht="13.5" customHeight="1">
      <c r="A46" s="120"/>
      <c r="B46" s="147" t="s">
        <v>165</v>
      </c>
      <c r="C46" s="134">
        <f>C21</f>
        <v>0</v>
      </c>
    </row>
    <row r="47" spans="1:3" ht="13.5" customHeight="1">
      <c r="A47" s="120"/>
      <c r="B47" s="131" t="s">
        <v>21</v>
      </c>
      <c r="C47" s="146">
        <f>C22</f>
        <v>0</v>
      </c>
    </row>
    <row r="48" spans="1:3" ht="13.5" customHeight="1">
      <c r="A48" s="120"/>
      <c r="B48" s="131" t="s">
        <v>22</v>
      </c>
      <c r="C48" s="146">
        <f>C23</f>
        <v>0</v>
      </c>
    </row>
    <row r="49" spans="1:3" ht="13.5" customHeight="1">
      <c r="A49" s="120"/>
      <c r="B49" s="147"/>
      <c r="C49" s="146"/>
    </row>
    <row r="50" spans="1:3" ht="13.5" customHeight="1">
      <c r="A50" s="131"/>
      <c r="B50" s="143" t="s">
        <v>166</v>
      </c>
      <c r="C50" s="144">
        <f>C44+C46</f>
        <v>154122.87</v>
      </c>
    </row>
    <row r="51" spans="1:3" ht="13.5" customHeight="1">
      <c r="A51" s="148"/>
      <c r="B51" s="149"/>
      <c r="C51" s="150"/>
    </row>
    <row r="52" ht="12.75">
      <c r="B52" s="151" t="s">
        <v>27</v>
      </c>
    </row>
    <row r="53" spans="2:3" ht="12.75">
      <c r="B53" s="16" t="s">
        <v>219</v>
      </c>
      <c r="C53" s="80">
        <v>41295</v>
      </c>
    </row>
    <row r="54" spans="2:3" ht="12.75">
      <c r="B54" s="16"/>
      <c r="C54" s="16"/>
    </row>
    <row r="75" ht="12.75">
      <c r="B75" s="102"/>
    </row>
  </sheetData>
  <sheetProtection password="DDE8" sheet="1" objects="1" scenarios="1" selectLockedCells="1"/>
  <mergeCells count="1">
    <mergeCell ref="A1:B1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3">
      <selection activeCell="C49" sqref="C49"/>
    </sheetView>
  </sheetViews>
  <sheetFormatPr defaultColWidth="9.00390625" defaultRowHeight="12.75"/>
  <cols>
    <col min="1" max="1" width="4.125" style="101" customWidth="1"/>
    <col min="2" max="2" width="62.625" style="101" customWidth="1"/>
    <col min="3" max="3" width="22.125" style="101" customWidth="1"/>
    <col min="4" max="4" width="4.375" style="101" customWidth="1"/>
    <col min="5" max="7" width="43.375" style="101" customWidth="1"/>
    <col min="8" max="16384" width="9.125" style="101" customWidth="1"/>
  </cols>
  <sheetData>
    <row r="1" spans="2:3" ht="12.75">
      <c r="B1" s="16" t="s">
        <v>214</v>
      </c>
      <c r="C1" s="102" t="s">
        <v>28</v>
      </c>
    </row>
    <row r="3" spans="1:3" ht="15">
      <c r="A3" s="125" t="s">
        <v>29</v>
      </c>
      <c r="B3" s="152" t="s">
        <v>174</v>
      </c>
      <c r="C3" s="125"/>
    </row>
    <row r="4" spans="1:5" ht="13.5" thickBot="1">
      <c r="A4" s="125"/>
      <c r="E4" s="153" t="s">
        <v>129</v>
      </c>
    </row>
    <row r="5" spans="1:5" ht="15" customHeight="1">
      <c r="A5" s="105" t="s">
        <v>2</v>
      </c>
      <c r="B5" s="106" t="s">
        <v>171</v>
      </c>
      <c r="C5" s="322">
        <v>3378638.29</v>
      </c>
      <c r="E5" s="148"/>
    </row>
    <row r="6" spans="1:5" ht="15" customHeight="1">
      <c r="A6" s="110"/>
      <c r="B6" s="111" t="s">
        <v>105</v>
      </c>
      <c r="C6" s="323">
        <v>500000</v>
      </c>
      <c r="E6" s="148"/>
    </row>
    <row r="7" spans="1:5" ht="15" customHeight="1">
      <c r="A7" s="108"/>
      <c r="B7" s="109" t="s">
        <v>206</v>
      </c>
      <c r="C7" s="323"/>
      <c r="E7" s="148"/>
    </row>
    <row r="8" spans="1:5" ht="12.75">
      <c r="A8" s="110"/>
      <c r="B8" s="111" t="s">
        <v>172</v>
      </c>
      <c r="C8" s="323">
        <v>573037.95</v>
      </c>
      <c r="E8" s="148"/>
    </row>
    <row r="9" spans="1:5" ht="12.75">
      <c r="A9" s="110" t="s">
        <v>3</v>
      </c>
      <c r="B9" s="111" t="s">
        <v>173</v>
      </c>
      <c r="C9" s="323"/>
      <c r="E9" s="148" t="s">
        <v>150</v>
      </c>
    </row>
    <row r="10" spans="1:5" ht="12.75">
      <c r="A10" s="119"/>
      <c r="B10" s="120"/>
      <c r="C10" s="203"/>
      <c r="E10" s="148"/>
    </row>
    <row r="11" spans="1:5" ht="12.75">
      <c r="A11" s="108" t="s">
        <v>4</v>
      </c>
      <c r="B11" s="109" t="s">
        <v>175</v>
      </c>
      <c r="C11" s="324">
        <f>SUM(C12:C24)</f>
        <v>250000</v>
      </c>
      <c r="E11" s="148"/>
    </row>
    <row r="12" spans="1:5" ht="15.75" customHeight="1">
      <c r="A12" s="325"/>
      <c r="B12" s="12" t="s">
        <v>220</v>
      </c>
      <c r="C12" s="326">
        <v>250000</v>
      </c>
      <c r="E12" s="148"/>
    </row>
    <row r="13" spans="1:5" ht="15" customHeight="1">
      <c r="A13" s="325"/>
      <c r="B13" s="12" t="s">
        <v>221</v>
      </c>
      <c r="C13" s="326"/>
      <c r="E13" s="148"/>
    </row>
    <row r="14" spans="1:5" ht="15" customHeight="1">
      <c r="A14" s="325"/>
      <c r="B14" s="12" t="s">
        <v>222</v>
      </c>
      <c r="C14" s="326"/>
      <c r="E14" s="148"/>
    </row>
    <row r="15" spans="1:5" ht="15" customHeight="1">
      <c r="A15" s="325"/>
      <c r="B15" s="12" t="s">
        <v>223</v>
      </c>
      <c r="C15" s="326"/>
      <c r="E15" s="148"/>
    </row>
    <row r="16" spans="1:5" ht="15" customHeight="1">
      <c r="A16" s="325"/>
      <c r="B16" s="12"/>
      <c r="C16" s="326"/>
      <c r="E16" s="148"/>
    </row>
    <row r="17" spans="1:5" ht="15" customHeight="1">
      <c r="A17" s="325"/>
      <c r="B17" s="12"/>
      <c r="C17" s="326"/>
      <c r="E17" s="148"/>
    </row>
    <row r="18" spans="1:5" ht="15" customHeight="1">
      <c r="A18" s="325"/>
      <c r="B18" s="12"/>
      <c r="C18" s="323"/>
      <c r="E18" s="148"/>
    </row>
    <row r="19" spans="1:5" ht="15" customHeight="1">
      <c r="A19" s="325"/>
      <c r="B19" s="12"/>
      <c r="C19" s="323"/>
      <c r="E19" s="148"/>
    </row>
    <row r="20" spans="1:5" ht="15" customHeight="1">
      <c r="A20" s="325"/>
      <c r="B20" s="12"/>
      <c r="C20" s="323"/>
      <c r="E20" s="148"/>
    </row>
    <row r="21" spans="1:5" ht="15" customHeight="1">
      <c r="A21" s="325"/>
      <c r="B21" s="12"/>
      <c r="C21" s="323"/>
      <c r="E21" s="148"/>
    </row>
    <row r="22" spans="1:5" ht="15" customHeight="1">
      <c r="A22" s="325"/>
      <c r="B22" s="12"/>
      <c r="C22" s="323"/>
      <c r="E22" s="148"/>
    </row>
    <row r="23" spans="1:5" ht="15" customHeight="1">
      <c r="A23" s="325"/>
      <c r="B23" s="12"/>
      <c r="C23" s="323"/>
      <c r="E23" s="148"/>
    </row>
    <row r="24" spans="1:5" ht="15" customHeight="1">
      <c r="A24" s="325"/>
      <c r="B24" s="12"/>
      <c r="C24" s="323"/>
      <c r="E24" s="157" t="s">
        <v>130</v>
      </c>
    </row>
    <row r="25" spans="1:5" ht="12.75">
      <c r="A25" s="119"/>
      <c r="B25" s="120"/>
      <c r="C25" s="203"/>
      <c r="E25" s="148"/>
    </row>
    <row r="26" spans="1:5" ht="13.5" thickBot="1">
      <c r="A26" s="122" t="s">
        <v>5</v>
      </c>
      <c r="B26" s="159" t="s">
        <v>176</v>
      </c>
      <c r="C26" s="327">
        <f>C5+C8+C9+C11</f>
        <v>4201676.24</v>
      </c>
      <c r="E26" s="148"/>
    </row>
    <row r="27" spans="1:5" ht="4.5" customHeight="1">
      <c r="A27" s="110"/>
      <c r="B27" s="160"/>
      <c r="C27" s="328"/>
      <c r="E27" s="148"/>
    </row>
    <row r="28" spans="1:5" ht="12.75">
      <c r="A28" s="110" t="s">
        <v>6</v>
      </c>
      <c r="B28" s="111" t="s">
        <v>177</v>
      </c>
      <c r="C28" s="328"/>
      <c r="E28" s="148"/>
    </row>
    <row r="29" spans="1:5" ht="12.75">
      <c r="A29" s="110"/>
      <c r="B29" s="111" t="s">
        <v>30</v>
      </c>
      <c r="C29" s="324">
        <f>SUM(C31:C43)</f>
        <v>750000</v>
      </c>
      <c r="E29" s="148"/>
    </row>
    <row r="30" spans="1:5" ht="9.75" customHeight="1">
      <c r="A30" s="108"/>
      <c r="B30" s="109"/>
      <c r="C30" s="328"/>
      <c r="E30" s="148"/>
    </row>
    <row r="31" spans="1:5" ht="15" customHeight="1">
      <c r="A31" s="325"/>
      <c r="B31" s="1" t="s">
        <v>224</v>
      </c>
      <c r="C31" s="326">
        <v>250000</v>
      </c>
      <c r="E31" s="148"/>
    </row>
    <row r="32" spans="1:5" ht="15" customHeight="1">
      <c r="A32" s="325"/>
      <c r="B32" s="1" t="s">
        <v>252</v>
      </c>
      <c r="C32" s="326">
        <v>500000</v>
      </c>
      <c r="E32" s="148"/>
    </row>
    <row r="33" spans="1:5" ht="15" customHeight="1">
      <c r="A33" s="325"/>
      <c r="B33" s="1"/>
      <c r="C33" s="326"/>
      <c r="E33" s="148"/>
    </row>
    <row r="34" spans="1:5" ht="15" customHeight="1">
      <c r="A34" s="325"/>
      <c r="B34" s="1"/>
      <c r="C34" s="326"/>
      <c r="E34" s="148"/>
    </row>
    <row r="35" spans="1:5" ht="15" customHeight="1">
      <c r="A35" s="325"/>
      <c r="B35" s="1"/>
      <c r="C35" s="326"/>
      <c r="E35" s="148"/>
    </row>
    <row r="36" spans="1:5" ht="15" customHeight="1">
      <c r="A36" s="325"/>
      <c r="B36" s="1"/>
      <c r="C36" s="323"/>
      <c r="E36" s="148"/>
    </row>
    <row r="37" spans="1:5" ht="15" customHeight="1">
      <c r="A37" s="325"/>
      <c r="B37" s="1"/>
      <c r="C37" s="323"/>
      <c r="E37" s="148"/>
    </row>
    <row r="38" spans="1:5" ht="15" customHeight="1">
      <c r="A38" s="325"/>
      <c r="B38" s="1"/>
      <c r="C38" s="323"/>
      <c r="E38" s="148"/>
    </row>
    <row r="39" spans="1:5" ht="15" customHeight="1">
      <c r="A39" s="325"/>
      <c r="B39" s="1"/>
      <c r="C39" s="323"/>
      <c r="E39" s="148"/>
    </row>
    <row r="40" spans="1:5" ht="15" customHeight="1">
      <c r="A40" s="325"/>
      <c r="B40" s="1"/>
      <c r="C40" s="323"/>
      <c r="E40" s="148"/>
    </row>
    <row r="41" spans="1:5" ht="15" customHeight="1">
      <c r="A41" s="325"/>
      <c r="B41" s="1"/>
      <c r="C41" s="323"/>
      <c r="E41" s="148"/>
    </row>
    <row r="42" spans="1:5" ht="15" customHeight="1">
      <c r="A42" s="325"/>
      <c r="B42" s="1"/>
      <c r="C42" s="323"/>
      <c r="E42" s="148"/>
    </row>
    <row r="43" spans="1:5" ht="15" customHeight="1" thickBot="1">
      <c r="A43" s="329"/>
      <c r="B43" s="3"/>
      <c r="C43" s="330"/>
      <c r="E43" s="157" t="s">
        <v>130</v>
      </c>
    </row>
    <row r="44" spans="1:5" ht="18" customHeight="1" thickBot="1">
      <c r="A44" s="331" t="s">
        <v>7</v>
      </c>
      <c r="B44" s="161" t="s">
        <v>178</v>
      </c>
      <c r="C44" s="332"/>
      <c r="E44" s="148"/>
    </row>
    <row r="45" spans="1:5" ht="18" customHeight="1">
      <c r="A45" s="195" t="s">
        <v>9</v>
      </c>
      <c r="B45" s="162" t="s">
        <v>179</v>
      </c>
      <c r="C45" s="198">
        <f>C26-C29+C44</f>
        <v>3451676.24</v>
      </c>
      <c r="E45" s="148"/>
    </row>
    <row r="46" spans="1:5" ht="15" customHeight="1" thickBot="1">
      <c r="A46" s="122"/>
      <c r="B46" s="163" t="s">
        <v>97</v>
      </c>
      <c r="C46" s="330">
        <v>0</v>
      </c>
      <c r="E46" s="148"/>
    </row>
    <row r="47" spans="1:5" ht="15" customHeight="1">
      <c r="A47" s="110" t="s">
        <v>14</v>
      </c>
      <c r="B47" s="111" t="s">
        <v>180</v>
      </c>
      <c r="C47" s="9"/>
      <c r="E47" s="148"/>
    </row>
    <row r="48" spans="1:5" ht="15" customHeight="1">
      <c r="A48" s="333" t="s">
        <v>31</v>
      </c>
      <c r="B48" s="131" t="s">
        <v>213</v>
      </c>
      <c r="C48" s="323">
        <v>-2664698.78</v>
      </c>
      <c r="E48" s="148" t="s">
        <v>150</v>
      </c>
    </row>
    <row r="49" spans="1:5" ht="13.5" thickBot="1">
      <c r="A49" s="122" t="s">
        <v>212</v>
      </c>
      <c r="B49" s="159" t="s">
        <v>181</v>
      </c>
      <c r="C49" s="334">
        <f>C45+C48+C47</f>
        <v>786977.4600000004</v>
      </c>
      <c r="E49" s="148"/>
    </row>
    <row r="50" spans="1:5" ht="21" customHeight="1">
      <c r="A50" s="125"/>
      <c r="B50" s="101" t="s">
        <v>32</v>
      </c>
      <c r="E50" s="148"/>
    </row>
    <row r="51" spans="1:5" ht="12.75">
      <c r="A51" s="125"/>
      <c r="B51" s="17" t="s">
        <v>225</v>
      </c>
      <c r="C51" s="59">
        <v>41295</v>
      </c>
      <c r="E51" s="148"/>
    </row>
    <row r="52" spans="1:5" ht="12.75">
      <c r="A52" s="125"/>
      <c r="B52" s="17"/>
      <c r="C52" s="17"/>
      <c r="E52" s="148"/>
    </row>
    <row r="53" ht="12.75">
      <c r="E53" s="148"/>
    </row>
    <row r="54" ht="12.75">
      <c r="E54" s="148"/>
    </row>
    <row r="55" ht="12.75">
      <c r="E55" s="148"/>
    </row>
    <row r="56" ht="12.75">
      <c r="E56" s="148"/>
    </row>
    <row r="57" ht="12.75">
      <c r="E57" s="148"/>
    </row>
    <row r="58" ht="12.75">
      <c r="E58" s="148"/>
    </row>
    <row r="59" ht="12.75">
      <c r="E59" s="148"/>
    </row>
    <row r="60" ht="12.75">
      <c r="E60" s="148"/>
    </row>
    <row r="61" ht="12.75">
      <c r="E61" s="148"/>
    </row>
    <row r="62" ht="12.75">
      <c r="E62" s="148"/>
    </row>
    <row r="63" ht="12.75">
      <c r="E63" s="148"/>
    </row>
    <row r="64" ht="12.75">
      <c r="E64" s="148"/>
    </row>
    <row r="65" ht="12.75">
      <c r="E65" s="148"/>
    </row>
    <row r="66" ht="12.75">
      <c r="E66" s="148"/>
    </row>
  </sheetData>
  <sheetProtection password="DDE8" sheet="1" objects="1" scenarios="1" insertRows="0" selectLockedCells="1"/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D56" sqref="D56"/>
    </sheetView>
  </sheetViews>
  <sheetFormatPr defaultColWidth="9.00390625" defaultRowHeight="12.75"/>
  <cols>
    <col min="1" max="1" width="3.75390625" style="101" customWidth="1"/>
    <col min="2" max="2" width="10.375" style="101" customWidth="1"/>
    <col min="3" max="3" width="18.00390625" style="101" customWidth="1"/>
    <col min="4" max="4" width="16.625" style="101" customWidth="1"/>
    <col min="5" max="5" width="21.25390625" style="101" customWidth="1"/>
    <col min="6" max="6" width="19.875" style="101" customWidth="1"/>
    <col min="7" max="7" width="4.75390625" style="101" customWidth="1"/>
    <col min="8" max="8" width="31.125" style="101" customWidth="1"/>
    <col min="9" max="9" width="19.25390625" style="101" customWidth="1"/>
    <col min="10" max="16384" width="9.125" style="101" customWidth="1"/>
  </cols>
  <sheetData>
    <row r="1" spans="1:6" ht="14.25" customHeight="1">
      <c r="A1" s="375" t="s">
        <v>214</v>
      </c>
      <c r="B1" s="375"/>
      <c r="C1" s="375"/>
      <c r="D1" s="375"/>
      <c r="E1" s="375"/>
      <c r="F1" s="102" t="s">
        <v>33</v>
      </c>
    </row>
    <row r="2" ht="12.75">
      <c r="B2" s="164"/>
    </row>
    <row r="3" spans="1:6" ht="15.75">
      <c r="A3" s="165"/>
      <c r="B3" s="165" t="s">
        <v>183</v>
      </c>
      <c r="F3" s="165"/>
    </row>
    <row r="4" spans="1:9" ht="16.5" thickBot="1">
      <c r="A4" s="165"/>
      <c r="B4" s="165"/>
      <c r="F4" s="165"/>
      <c r="H4" s="385" t="s">
        <v>131</v>
      </c>
      <c r="I4" s="385"/>
    </row>
    <row r="5" spans="1:6" ht="16.5" customHeight="1">
      <c r="A5" s="105" t="s">
        <v>2</v>
      </c>
      <c r="B5" s="412" t="s">
        <v>202</v>
      </c>
      <c r="C5" s="412"/>
      <c r="D5" s="412"/>
      <c r="E5" s="412"/>
      <c r="F5" s="4">
        <v>5598938.41</v>
      </c>
    </row>
    <row r="6" spans="1:6" ht="16.5" customHeight="1">
      <c r="A6" s="116"/>
      <c r="B6" s="413" t="s">
        <v>34</v>
      </c>
      <c r="C6" s="413"/>
      <c r="D6" s="413"/>
      <c r="E6" s="413"/>
      <c r="F6" s="5">
        <v>0</v>
      </c>
    </row>
    <row r="7" spans="1:6" ht="16.5" customHeight="1">
      <c r="A7" s="108"/>
      <c r="B7" s="414" t="s">
        <v>189</v>
      </c>
      <c r="C7" s="415"/>
      <c r="D7" s="415"/>
      <c r="E7" s="416"/>
      <c r="F7" s="6">
        <v>0</v>
      </c>
    </row>
    <row r="8" spans="1:9" ht="16.5" customHeight="1">
      <c r="A8" s="110" t="s">
        <v>3</v>
      </c>
      <c r="B8" s="414" t="s">
        <v>201</v>
      </c>
      <c r="C8" s="415"/>
      <c r="D8" s="415"/>
      <c r="E8" s="416"/>
      <c r="F8" s="7">
        <v>-33600.6</v>
      </c>
      <c r="H8" s="385" t="s">
        <v>120</v>
      </c>
      <c r="I8" s="385"/>
    </row>
    <row r="9" spans="1:9" ht="16.5" customHeight="1">
      <c r="A9" s="166" t="s">
        <v>4</v>
      </c>
      <c r="B9" s="167" t="s">
        <v>184</v>
      </c>
      <c r="C9" s="168"/>
      <c r="D9" s="168"/>
      <c r="E9" s="168"/>
      <c r="F9" s="169"/>
      <c r="H9" s="170" t="s">
        <v>182</v>
      </c>
      <c r="I9" s="171" t="s">
        <v>126</v>
      </c>
    </row>
    <row r="10" spans="1:9" ht="16.5" customHeight="1">
      <c r="A10" s="172"/>
      <c r="B10" s="173" t="s">
        <v>147</v>
      </c>
      <c r="C10" s="174"/>
      <c r="D10" s="174"/>
      <c r="E10" s="174"/>
      <c r="F10" s="175">
        <f>H10+I10</f>
        <v>5014922.04</v>
      </c>
      <c r="H10" s="8">
        <v>5014922.04</v>
      </c>
      <c r="I10" s="8">
        <v>0</v>
      </c>
    </row>
    <row r="11" spans="1:6" ht="12" customHeight="1">
      <c r="A11" s="116"/>
      <c r="B11" s="406"/>
      <c r="C11" s="407"/>
      <c r="D11" s="407"/>
      <c r="E11" s="411"/>
      <c r="F11" s="178"/>
    </row>
    <row r="12" spans="1:6" ht="12" customHeight="1">
      <c r="A12" s="172" t="s">
        <v>5</v>
      </c>
      <c r="B12" s="403" t="s">
        <v>207</v>
      </c>
      <c r="C12" s="404"/>
      <c r="D12" s="404"/>
      <c r="E12" s="405"/>
      <c r="F12" s="7">
        <v>0</v>
      </c>
    </row>
    <row r="13" spans="1:6" ht="12" customHeight="1">
      <c r="A13" s="119"/>
      <c r="B13" s="406"/>
      <c r="C13" s="407"/>
      <c r="D13" s="407"/>
      <c r="E13" s="407"/>
      <c r="F13" s="203"/>
    </row>
    <row r="14" spans="1:6" ht="12" customHeight="1">
      <c r="A14" s="108" t="s">
        <v>6</v>
      </c>
      <c r="B14" s="401" t="s">
        <v>103</v>
      </c>
      <c r="C14" s="402"/>
      <c r="D14" s="402"/>
      <c r="E14" s="402"/>
      <c r="F14" s="9">
        <v>2694000</v>
      </c>
    </row>
    <row r="15" spans="1:6" ht="12" customHeight="1">
      <c r="A15" s="166"/>
      <c r="B15" s="408"/>
      <c r="C15" s="409"/>
      <c r="D15" s="409"/>
      <c r="E15" s="410"/>
      <c r="F15" s="181"/>
    </row>
    <row r="16" spans="1:6" ht="12" customHeight="1">
      <c r="A16" s="172" t="s">
        <v>7</v>
      </c>
      <c r="B16" s="403" t="s">
        <v>35</v>
      </c>
      <c r="C16" s="404"/>
      <c r="D16" s="404"/>
      <c r="E16" s="405"/>
      <c r="F16" s="10">
        <v>0</v>
      </c>
    </row>
    <row r="17" spans="1:6" ht="12" customHeight="1">
      <c r="A17" s="110"/>
      <c r="B17" s="401"/>
      <c r="C17" s="402"/>
      <c r="D17" s="402"/>
      <c r="E17" s="402"/>
      <c r="F17" s="203"/>
    </row>
    <row r="18" spans="1:6" ht="12" customHeight="1">
      <c r="A18" s="110" t="s">
        <v>9</v>
      </c>
      <c r="B18" s="401" t="s">
        <v>185</v>
      </c>
      <c r="C18" s="402"/>
      <c r="D18" s="402"/>
      <c r="E18" s="402"/>
      <c r="F18" s="9">
        <v>0</v>
      </c>
    </row>
    <row r="19" spans="1:6" ht="12" customHeight="1">
      <c r="A19" s="166"/>
      <c r="B19" s="398"/>
      <c r="C19" s="399"/>
      <c r="D19" s="399"/>
      <c r="E19" s="400"/>
      <c r="F19" s="181"/>
    </row>
    <row r="20" spans="1:6" ht="15" customHeight="1">
      <c r="A20" s="179" t="s">
        <v>36</v>
      </c>
      <c r="B20" s="395" t="s">
        <v>200</v>
      </c>
      <c r="C20" s="396"/>
      <c r="D20" s="396"/>
      <c r="E20" s="397"/>
      <c r="F20" s="180">
        <f>F5+SUM(F8:F19)</f>
        <v>13274259.850000001</v>
      </c>
    </row>
    <row r="21" spans="1:6" ht="12" customHeight="1">
      <c r="A21" s="166"/>
      <c r="B21" s="398"/>
      <c r="C21" s="399"/>
      <c r="D21" s="399"/>
      <c r="E21" s="400"/>
      <c r="F21" s="181"/>
    </row>
    <row r="22" spans="1:6" ht="15" customHeight="1">
      <c r="A22" s="182" t="s">
        <v>37</v>
      </c>
      <c r="B22" s="389" t="s">
        <v>186</v>
      </c>
      <c r="C22" s="390"/>
      <c r="D22" s="390"/>
      <c r="E22" s="391"/>
      <c r="F22" s="183">
        <f>D27+D29+D31+D33+D35+D37+D39+D41+D43+D45</f>
        <v>8836611</v>
      </c>
    </row>
    <row r="23" spans="1:6" ht="12.75">
      <c r="A23" s="110"/>
      <c r="B23" s="401" t="s">
        <v>38</v>
      </c>
      <c r="C23" s="402"/>
      <c r="D23" s="402"/>
      <c r="E23" s="402"/>
      <c r="F23" s="169"/>
    </row>
    <row r="24" spans="1:6" ht="12.75">
      <c r="A24" s="116"/>
      <c r="B24" s="154" t="s">
        <v>118</v>
      </c>
      <c r="C24" s="177" t="s">
        <v>187</v>
      </c>
      <c r="D24" s="154" t="s">
        <v>188</v>
      </c>
      <c r="E24" s="392" t="s">
        <v>115</v>
      </c>
      <c r="F24" s="393"/>
    </row>
    <row r="25" spans="1:7" ht="12.75" customHeight="1">
      <c r="A25" s="116"/>
      <c r="B25" s="204" t="s">
        <v>39</v>
      </c>
      <c r="C25" s="205" t="s">
        <v>55</v>
      </c>
      <c r="D25" s="156" t="s">
        <v>55</v>
      </c>
      <c r="E25" s="187" t="s">
        <v>116</v>
      </c>
      <c r="F25" s="184" t="s">
        <v>117</v>
      </c>
      <c r="G25" s="148"/>
    </row>
    <row r="26" spans="1:8" s="189" customFormat="1" ht="15" customHeight="1">
      <c r="A26" s="188"/>
      <c r="B26" s="394" t="s">
        <v>239</v>
      </c>
      <c r="C26" s="339"/>
      <c r="D26" s="339"/>
      <c r="E26" s="340"/>
      <c r="F26" s="335"/>
      <c r="H26" s="190" t="s">
        <v>133</v>
      </c>
    </row>
    <row r="27" spans="1:8" s="189" customFormat="1" ht="15" customHeight="1">
      <c r="A27" s="188"/>
      <c r="B27" s="84"/>
      <c r="C27" s="36">
        <v>3240000</v>
      </c>
      <c r="D27" s="36">
        <v>5040476</v>
      </c>
      <c r="E27" s="36">
        <v>2943476</v>
      </c>
      <c r="F27" s="81">
        <v>294000</v>
      </c>
      <c r="H27" s="190" t="s">
        <v>134</v>
      </c>
    </row>
    <row r="28" spans="1:8" ht="15" customHeight="1">
      <c r="A28" s="110"/>
      <c r="B28" s="336" t="s">
        <v>226</v>
      </c>
      <c r="C28" s="337"/>
      <c r="D28" s="337"/>
      <c r="E28" s="337"/>
      <c r="F28" s="338"/>
      <c r="H28" s="192" t="s">
        <v>146</v>
      </c>
    </row>
    <row r="29" spans="1:8" ht="15" customHeight="1">
      <c r="A29" s="110"/>
      <c r="B29" s="83">
        <v>41710</v>
      </c>
      <c r="C29" s="11">
        <v>2000000</v>
      </c>
      <c r="D29" s="11">
        <v>197000</v>
      </c>
      <c r="E29" s="11">
        <v>0</v>
      </c>
      <c r="F29" s="37">
        <v>197000</v>
      </c>
      <c r="H29" s="192" t="s">
        <v>135</v>
      </c>
    </row>
    <row r="30" spans="1:8" ht="15" customHeight="1">
      <c r="A30" s="110"/>
      <c r="B30" s="376" t="s">
        <v>227</v>
      </c>
      <c r="C30" s="377"/>
      <c r="D30" s="377"/>
      <c r="E30" s="377"/>
      <c r="F30" s="378"/>
      <c r="H30" s="192" t="s">
        <v>136</v>
      </c>
    </row>
    <row r="31" spans="1:6" ht="15" customHeight="1">
      <c r="A31" s="110"/>
      <c r="B31" s="83">
        <v>41707</v>
      </c>
      <c r="C31" s="11">
        <v>400000</v>
      </c>
      <c r="D31" s="11">
        <v>400000</v>
      </c>
      <c r="E31" s="11">
        <v>0</v>
      </c>
      <c r="F31" s="37">
        <v>400000</v>
      </c>
    </row>
    <row r="32" spans="1:6" ht="15" customHeight="1">
      <c r="A32" s="110"/>
      <c r="B32" s="376" t="s">
        <v>228</v>
      </c>
      <c r="C32" s="377"/>
      <c r="D32" s="377"/>
      <c r="E32" s="377"/>
      <c r="F32" s="378"/>
    </row>
    <row r="33" spans="1:6" ht="15" customHeight="1">
      <c r="A33" s="110"/>
      <c r="B33" s="83">
        <v>41707</v>
      </c>
      <c r="C33" s="11">
        <v>152000</v>
      </c>
      <c r="D33" s="11">
        <v>62360</v>
      </c>
      <c r="E33" s="11">
        <v>62360</v>
      </c>
      <c r="F33" s="37"/>
    </row>
    <row r="34" spans="1:6" ht="15" customHeight="1">
      <c r="A34" s="110"/>
      <c r="B34" s="376" t="s">
        <v>229</v>
      </c>
      <c r="C34" s="377"/>
      <c r="D34" s="377"/>
      <c r="E34" s="377"/>
      <c r="F34" s="378"/>
    </row>
    <row r="35" spans="1:6" ht="15" customHeight="1">
      <c r="A35" s="110"/>
      <c r="B35" s="83"/>
      <c r="C35" s="11">
        <v>650000</v>
      </c>
      <c r="D35" s="11">
        <v>660963</v>
      </c>
      <c r="E35" s="11">
        <v>660963</v>
      </c>
      <c r="F35" s="37"/>
    </row>
    <row r="36" spans="1:6" ht="15" customHeight="1">
      <c r="A36" s="110"/>
      <c r="B36" s="376" t="s">
        <v>230</v>
      </c>
      <c r="C36" s="377"/>
      <c r="D36" s="377"/>
      <c r="E36" s="377"/>
      <c r="F36" s="378"/>
    </row>
    <row r="37" spans="1:6" ht="15" customHeight="1">
      <c r="A37" s="110"/>
      <c r="B37" s="83"/>
      <c r="C37" s="11">
        <v>432000</v>
      </c>
      <c r="D37" s="11">
        <v>429921.6</v>
      </c>
      <c r="E37" s="11">
        <v>429921.6</v>
      </c>
      <c r="F37" s="37"/>
    </row>
    <row r="38" spans="1:6" ht="15" customHeight="1">
      <c r="A38" s="110"/>
      <c r="B38" s="376" t="s">
        <v>231</v>
      </c>
      <c r="C38" s="377"/>
      <c r="D38" s="377"/>
      <c r="E38" s="377"/>
      <c r="F38" s="378"/>
    </row>
    <row r="39" spans="1:6" ht="15" customHeight="1">
      <c r="A39" s="110"/>
      <c r="B39" s="83"/>
      <c r="C39" s="38">
        <v>150000</v>
      </c>
      <c r="D39" s="38">
        <v>139200</v>
      </c>
      <c r="E39" s="38">
        <v>139200</v>
      </c>
      <c r="F39" s="39"/>
    </row>
    <row r="40" spans="1:6" ht="15" customHeight="1">
      <c r="A40" s="110"/>
      <c r="B40" s="376" t="s">
        <v>232</v>
      </c>
      <c r="C40" s="377"/>
      <c r="D40" s="377"/>
      <c r="E40" s="377"/>
      <c r="F40" s="378"/>
    </row>
    <row r="41" spans="1:6" ht="15" customHeight="1">
      <c r="A41" s="110"/>
      <c r="B41" s="83"/>
      <c r="C41" s="11">
        <v>500000</v>
      </c>
      <c r="D41" s="11">
        <v>192559.2</v>
      </c>
      <c r="E41" s="11">
        <v>192559.2</v>
      </c>
      <c r="F41" s="37"/>
    </row>
    <row r="42" spans="1:6" ht="15" customHeight="1">
      <c r="A42" s="110"/>
      <c r="B42" s="376" t="s">
        <v>233</v>
      </c>
      <c r="C42" s="377"/>
      <c r="D42" s="377"/>
      <c r="E42" s="377"/>
      <c r="F42" s="378"/>
    </row>
    <row r="43" spans="1:6" ht="15" customHeight="1">
      <c r="A43" s="110"/>
      <c r="B43" s="83"/>
      <c r="C43" s="11">
        <v>1341000</v>
      </c>
      <c r="D43" s="11">
        <v>1115407.2</v>
      </c>
      <c r="E43" s="11">
        <v>1115407.2</v>
      </c>
      <c r="F43" s="37"/>
    </row>
    <row r="44" spans="1:6" ht="15" customHeight="1">
      <c r="A44" s="110"/>
      <c r="B44" s="376" t="s">
        <v>234</v>
      </c>
      <c r="C44" s="377"/>
      <c r="D44" s="377"/>
      <c r="E44" s="377"/>
      <c r="F44" s="378"/>
    </row>
    <row r="45" spans="1:6" ht="15" customHeight="1">
      <c r="A45" s="110"/>
      <c r="B45" s="83"/>
      <c r="C45" s="11">
        <v>600000</v>
      </c>
      <c r="D45" s="11">
        <v>598724</v>
      </c>
      <c r="E45" s="11">
        <v>598724</v>
      </c>
      <c r="F45" s="37"/>
    </row>
    <row r="46" spans="1:6" ht="15" customHeight="1">
      <c r="A46" s="110"/>
      <c r="B46" s="386"/>
      <c r="C46" s="387"/>
      <c r="D46" s="387"/>
      <c r="E46" s="388"/>
      <c r="F46" s="206"/>
    </row>
    <row r="47" spans="1:6" ht="15" customHeight="1" thickBot="1">
      <c r="A47" s="122"/>
      <c r="B47" s="193"/>
      <c r="C47" s="193"/>
      <c r="D47" s="193"/>
      <c r="E47" s="193"/>
      <c r="F47" s="194"/>
    </row>
    <row r="48" spans="1:6" ht="16.5" customHeight="1">
      <c r="A48" s="195" t="s">
        <v>40</v>
      </c>
      <c r="B48" s="162" t="s">
        <v>203</v>
      </c>
      <c r="C48" s="196"/>
      <c r="D48" s="196"/>
      <c r="E48" s="197"/>
      <c r="F48" s="198">
        <f>F20-F22</f>
        <v>4437648.8500000015</v>
      </c>
    </row>
    <row r="49" spans="1:6" ht="16.5" customHeight="1">
      <c r="A49" s="199"/>
      <c r="B49" s="379" t="s">
        <v>97</v>
      </c>
      <c r="C49" s="380"/>
      <c r="D49" s="380"/>
      <c r="E49" s="381"/>
      <c r="F49" s="47">
        <v>0</v>
      </c>
    </row>
    <row r="50" spans="1:6" ht="16.5" customHeight="1" thickBot="1">
      <c r="A50" s="122"/>
      <c r="B50" s="382" t="s">
        <v>145</v>
      </c>
      <c r="C50" s="383"/>
      <c r="D50" s="383"/>
      <c r="E50" s="384"/>
      <c r="F50" s="82">
        <v>0</v>
      </c>
    </row>
    <row r="51" spans="1:6" ht="12.75">
      <c r="A51" s="200"/>
      <c r="B51" s="201"/>
      <c r="F51" s="149"/>
    </row>
    <row r="52" spans="1:2" ht="12.75">
      <c r="A52" s="125"/>
      <c r="B52" s="101" t="s">
        <v>121</v>
      </c>
    </row>
    <row r="53" spans="2:6" ht="12.75">
      <c r="B53" s="375" t="s">
        <v>242</v>
      </c>
      <c r="C53" s="375"/>
      <c r="D53" s="375"/>
      <c r="E53" s="26">
        <v>296550215</v>
      </c>
      <c r="F53" s="59">
        <v>41295</v>
      </c>
    </row>
    <row r="54" spans="2:6" ht="12.75">
      <c r="B54" s="202"/>
      <c r="C54" s="202"/>
      <c r="D54" s="202"/>
      <c r="E54" s="202"/>
      <c r="F54" s="202"/>
    </row>
  </sheetData>
  <sheetProtection password="DDE8" sheet="1" objects="1" scenarios="1" selectLockedCells="1"/>
  <mergeCells count="35">
    <mergeCell ref="H8:I8"/>
    <mergeCell ref="B11:E11"/>
    <mergeCell ref="B5:E5"/>
    <mergeCell ref="B6:E6"/>
    <mergeCell ref="B7:E7"/>
    <mergeCell ref="B8:E8"/>
    <mergeCell ref="B19:E19"/>
    <mergeCell ref="B12:E12"/>
    <mergeCell ref="B13:E13"/>
    <mergeCell ref="B14:E14"/>
    <mergeCell ref="B15:E15"/>
    <mergeCell ref="A1:E1"/>
    <mergeCell ref="E24:F24"/>
    <mergeCell ref="B26:F26"/>
    <mergeCell ref="B28:F28"/>
    <mergeCell ref="B20:E20"/>
    <mergeCell ref="B21:E21"/>
    <mergeCell ref="B23:E23"/>
    <mergeCell ref="B16:E16"/>
    <mergeCell ref="B17:E17"/>
    <mergeCell ref="B18:E18"/>
    <mergeCell ref="B50:E50"/>
    <mergeCell ref="H4:I4"/>
    <mergeCell ref="B53:D53"/>
    <mergeCell ref="B46:E46"/>
    <mergeCell ref="B32:F32"/>
    <mergeCell ref="B34:F34"/>
    <mergeCell ref="B36:F36"/>
    <mergeCell ref="B38:F38"/>
    <mergeCell ref="B22:E22"/>
    <mergeCell ref="B30:F30"/>
    <mergeCell ref="B44:F44"/>
    <mergeCell ref="B42:F42"/>
    <mergeCell ref="B40:F40"/>
    <mergeCell ref="B49:E4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C55" sqref="C55"/>
    </sheetView>
  </sheetViews>
  <sheetFormatPr defaultColWidth="9.00390625" defaultRowHeight="12.75"/>
  <cols>
    <col min="1" max="1" width="5.125" style="148" customWidth="1"/>
    <col min="2" max="2" width="11.625" style="101" customWidth="1"/>
    <col min="3" max="6" width="18.875" style="101" customWidth="1"/>
    <col min="7" max="16384" width="9.125" style="101" customWidth="1"/>
  </cols>
  <sheetData>
    <row r="2" ht="15.75">
      <c r="B2" s="207" t="s">
        <v>205</v>
      </c>
    </row>
    <row r="4" spans="1:6" ht="12.75">
      <c r="A4" s="200"/>
      <c r="B4" s="176" t="s">
        <v>118</v>
      </c>
      <c r="C4" s="176" t="s">
        <v>187</v>
      </c>
      <c r="D4" s="154" t="s">
        <v>188</v>
      </c>
      <c r="E4" s="418" t="s">
        <v>115</v>
      </c>
      <c r="F4" s="419"/>
    </row>
    <row r="5" spans="1:7" ht="12.75" customHeight="1">
      <c r="A5" s="200"/>
      <c r="B5" s="185" t="s">
        <v>39</v>
      </c>
      <c r="C5" s="186" t="s">
        <v>55</v>
      </c>
      <c r="D5" s="156" t="s">
        <v>55</v>
      </c>
      <c r="E5" s="187" t="s">
        <v>116</v>
      </c>
      <c r="F5" s="187" t="s">
        <v>117</v>
      </c>
      <c r="G5" s="148"/>
    </row>
    <row r="6" spans="1:8" s="189" customFormat="1" ht="15" customHeight="1">
      <c r="A6" s="208"/>
      <c r="B6" s="420" t="s">
        <v>208</v>
      </c>
      <c r="C6" s="421"/>
      <c r="D6" s="421"/>
      <c r="E6" s="421"/>
      <c r="F6" s="422"/>
      <c r="H6" s="190"/>
    </row>
    <row r="7" spans="1:8" s="189" customFormat="1" ht="15" customHeight="1">
      <c r="A7" s="208"/>
      <c r="B7" s="35" t="s">
        <v>119</v>
      </c>
      <c r="C7" s="36">
        <v>0</v>
      </c>
      <c r="D7" s="36">
        <v>0</v>
      </c>
      <c r="E7" s="36">
        <v>0</v>
      </c>
      <c r="F7" s="76">
        <v>0</v>
      </c>
      <c r="H7" s="190"/>
    </row>
    <row r="8" spans="1:8" s="191" customFormat="1" ht="15" customHeight="1">
      <c r="A8" s="209"/>
      <c r="B8" s="423" t="s">
        <v>235</v>
      </c>
      <c r="C8" s="424"/>
      <c r="D8" s="424"/>
      <c r="E8" s="424"/>
      <c r="F8" s="425"/>
      <c r="H8" s="192"/>
    </row>
    <row r="9" spans="1:8" s="140" customFormat="1" ht="15" customHeight="1">
      <c r="A9" s="209"/>
      <c r="B9" s="83"/>
      <c r="C9" s="34">
        <v>161000</v>
      </c>
      <c r="D9" s="34">
        <v>160090</v>
      </c>
      <c r="E9" s="34">
        <v>160090</v>
      </c>
      <c r="F9" s="77"/>
      <c r="H9" s="192"/>
    </row>
    <row r="10" spans="1:8" ht="15" customHeight="1">
      <c r="A10" s="200"/>
      <c r="B10" s="376" t="s">
        <v>236</v>
      </c>
      <c r="C10" s="377"/>
      <c r="D10" s="377"/>
      <c r="E10" s="377"/>
      <c r="F10" s="417"/>
      <c r="H10" s="192"/>
    </row>
    <row r="11" spans="1:6" ht="15" customHeight="1">
      <c r="A11" s="200"/>
      <c r="B11" s="83"/>
      <c r="C11" s="11">
        <v>224000</v>
      </c>
      <c r="D11" s="11">
        <v>223257</v>
      </c>
      <c r="E11" s="11">
        <v>223257</v>
      </c>
      <c r="F11" s="78"/>
    </row>
    <row r="12" spans="1:6" ht="15" customHeight="1">
      <c r="A12" s="200"/>
      <c r="B12" s="376" t="s">
        <v>237</v>
      </c>
      <c r="C12" s="377"/>
      <c r="D12" s="377"/>
      <c r="E12" s="377"/>
      <c r="F12" s="417"/>
    </row>
    <row r="13" spans="1:6" ht="15" customHeight="1">
      <c r="A13" s="200"/>
      <c r="B13" s="83"/>
      <c r="C13" s="11">
        <v>61000</v>
      </c>
      <c r="D13" s="11">
        <v>60129</v>
      </c>
      <c r="E13" s="11">
        <v>60129</v>
      </c>
      <c r="F13" s="78"/>
    </row>
    <row r="14" spans="1:6" ht="15" customHeight="1">
      <c r="A14" s="200"/>
      <c r="B14" s="376" t="s">
        <v>238</v>
      </c>
      <c r="C14" s="377"/>
      <c r="D14" s="377"/>
      <c r="E14" s="377"/>
      <c r="F14" s="417"/>
    </row>
    <row r="15" spans="1:6" ht="15" customHeight="1">
      <c r="A15" s="200"/>
      <c r="B15" s="83"/>
      <c r="C15" s="11">
        <v>2500000</v>
      </c>
      <c r="D15" s="11">
        <v>2500000</v>
      </c>
      <c r="E15" s="11">
        <v>2500000</v>
      </c>
      <c r="F15" s="78"/>
    </row>
    <row r="16" spans="1:6" ht="15" customHeight="1">
      <c r="A16" s="200"/>
      <c r="B16" s="376" t="s">
        <v>240</v>
      </c>
      <c r="C16" s="377"/>
      <c r="D16" s="377"/>
      <c r="E16" s="377"/>
      <c r="F16" s="417"/>
    </row>
    <row r="17" spans="1:6" ht="15" customHeight="1">
      <c r="A17" s="200"/>
      <c r="B17" s="83">
        <v>41710</v>
      </c>
      <c r="C17" s="11">
        <v>294000</v>
      </c>
      <c r="D17" s="11">
        <v>294000</v>
      </c>
      <c r="E17" s="11">
        <v>0</v>
      </c>
      <c r="F17" s="78">
        <v>294000</v>
      </c>
    </row>
    <row r="18" spans="1:6" ht="15" customHeight="1">
      <c r="A18" s="200"/>
      <c r="B18" s="376" t="s">
        <v>241</v>
      </c>
      <c r="C18" s="377"/>
      <c r="D18" s="377"/>
      <c r="E18" s="377"/>
      <c r="F18" s="417"/>
    </row>
    <row r="19" spans="1:6" ht="15" customHeight="1">
      <c r="A19" s="200"/>
      <c r="B19" s="83">
        <v>41710</v>
      </c>
      <c r="C19" s="38"/>
      <c r="D19" s="38">
        <v>1803000</v>
      </c>
      <c r="E19" s="38"/>
      <c r="F19" s="11"/>
    </row>
    <row r="20" spans="1:6" ht="15" customHeight="1">
      <c r="A20" s="200"/>
      <c r="B20" s="376"/>
      <c r="C20" s="377"/>
      <c r="D20" s="377"/>
      <c r="E20" s="377"/>
      <c r="F20" s="417"/>
    </row>
    <row r="21" spans="1:6" ht="15" customHeight="1">
      <c r="A21" s="200"/>
      <c r="B21" s="83"/>
      <c r="C21" s="11"/>
      <c r="D21" s="11"/>
      <c r="E21" s="11"/>
      <c r="F21" s="78"/>
    </row>
    <row r="22" spans="1:6" ht="15" customHeight="1">
      <c r="A22" s="200"/>
      <c r="B22" s="376"/>
      <c r="C22" s="377"/>
      <c r="D22" s="377"/>
      <c r="E22" s="377"/>
      <c r="F22" s="417"/>
    </row>
    <row r="23" spans="1:6" ht="15" customHeight="1">
      <c r="A23" s="200"/>
      <c r="B23" s="83"/>
      <c r="C23" s="11"/>
      <c r="D23" s="11"/>
      <c r="E23" s="11"/>
      <c r="F23" s="78"/>
    </row>
    <row r="24" spans="1:6" ht="15" customHeight="1">
      <c r="A24" s="200"/>
      <c r="B24" s="376"/>
      <c r="C24" s="377"/>
      <c r="D24" s="377"/>
      <c r="E24" s="377"/>
      <c r="F24" s="417"/>
    </row>
    <row r="25" spans="1:6" ht="15" customHeight="1">
      <c r="A25" s="200"/>
      <c r="B25" s="83"/>
      <c r="C25" s="11"/>
      <c r="D25" s="11"/>
      <c r="E25" s="11"/>
      <c r="F25" s="78"/>
    </row>
    <row r="26" spans="1:6" ht="15" customHeight="1">
      <c r="A26" s="200"/>
      <c r="B26" s="376"/>
      <c r="C26" s="377"/>
      <c r="D26" s="377"/>
      <c r="E26" s="377"/>
      <c r="F26" s="417"/>
    </row>
    <row r="27" spans="1:6" ht="15" customHeight="1">
      <c r="A27" s="200"/>
      <c r="B27" s="83"/>
      <c r="C27" s="11"/>
      <c r="D27" s="11"/>
      <c r="E27" s="11"/>
      <c r="F27" s="78"/>
    </row>
    <row r="28" spans="1:6" ht="15" customHeight="1">
      <c r="A28" s="200"/>
      <c r="B28" s="376"/>
      <c r="C28" s="377"/>
      <c r="D28" s="377"/>
      <c r="E28" s="377"/>
      <c r="F28" s="417"/>
    </row>
    <row r="29" spans="1:6" ht="15" customHeight="1">
      <c r="A29" s="200"/>
      <c r="B29" s="83"/>
      <c r="C29" s="38"/>
      <c r="D29" s="38"/>
      <c r="E29" s="38"/>
      <c r="F29" s="11"/>
    </row>
    <row r="30" spans="1:6" ht="15" customHeight="1">
      <c r="A30" s="200"/>
      <c r="B30" s="376"/>
      <c r="C30" s="377"/>
      <c r="D30" s="377"/>
      <c r="E30" s="377"/>
      <c r="F30" s="417"/>
    </row>
    <row r="31" spans="1:6" ht="15" customHeight="1">
      <c r="A31" s="200"/>
      <c r="B31" s="83"/>
      <c r="C31" s="11"/>
      <c r="D31" s="11"/>
      <c r="E31" s="11"/>
      <c r="F31" s="78"/>
    </row>
    <row r="32" spans="1:6" ht="15" customHeight="1">
      <c r="A32" s="200"/>
      <c r="B32" s="376"/>
      <c r="C32" s="377"/>
      <c r="D32" s="377"/>
      <c r="E32" s="377"/>
      <c r="F32" s="417"/>
    </row>
    <row r="33" spans="1:6" ht="15" customHeight="1">
      <c r="A33" s="200"/>
      <c r="B33" s="83"/>
      <c r="C33" s="11"/>
      <c r="D33" s="11"/>
      <c r="E33" s="11"/>
      <c r="F33" s="78"/>
    </row>
    <row r="34" spans="1:6" ht="15" customHeight="1">
      <c r="A34" s="200"/>
      <c r="B34" s="376"/>
      <c r="C34" s="377"/>
      <c r="D34" s="377"/>
      <c r="E34" s="377"/>
      <c r="F34" s="417"/>
    </row>
    <row r="35" spans="1:6" ht="15" customHeight="1">
      <c r="A35" s="200"/>
      <c r="B35" s="83"/>
      <c r="C35" s="11"/>
      <c r="D35" s="11"/>
      <c r="E35" s="11"/>
      <c r="F35" s="78"/>
    </row>
    <row r="36" spans="1:6" ht="15" customHeight="1">
      <c r="A36" s="200"/>
      <c r="B36" s="376"/>
      <c r="C36" s="377"/>
      <c r="D36" s="377"/>
      <c r="E36" s="377"/>
      <c r="F36" s="417"/>
    </row>
    <row r="37" spans="1:6" ht="15" customHeight="1">
      <c r="A37" s="200"/>
      <c r="B37" s="83"/>
      <c r="C37" s="11"/>
      <c r="D37" s="11"/>
      <c r="E37" s="11"/>
      <c r="F37" s="78"/>
    </row>
    <row r="38" spans="1:6" ht="15" customHeight="1">
      <c r="A38" s="200"/>
      <c r="B38" s="376"/>
      <c r="C38" s="377"/>
      <c r="D38" s="377"/>
      <c r="E38" s="377"/>
      <c r="F38" s="417"/>
    </row>
    <row r="39" spans="1:6" ht="15" customHeight="1">
      <c r="A39" s="200"/>
      <c r="B39" s="83"/>
      <c r="C39" s="38"/>
      <c r="D39" s="38"/>
      <c r="E39" s="38"/>
      <c r="F39" s="11"/>
    </row>
    <row r="40" spans="1:6" ht="15" customHeight="1">
      <c r="A40" s="200"/>
      <c r="B40" s="376"/>
      <c r="C40" s="377"/>
      <c r="D40" s="377"/>
      <c r="E40" s="377"/>
      <c r="F40" s="417"/>
    </row>
    <row r="41" spans="1:6" ht="15" customHeight="1">
      <c r="A41" s="200"/>
      <c r="B41" s="83"/>
      <c r="C41" s="11"/>
      <c r="D41" s="11"/>
      <c r="E41" s="11"/>
      <c r="F41" s="78"/>
    </row>
    <row r="42" spans="1:6" ht="15" customHeight="1">
      <c r="A42" s="200"/>
      <c r="B42" s="376"/>
      <c r="C42" s="377"/>
      <c r="D42" s="377"/>
      <c r="E42" s="377"/>
      <c r="F42" s="417"/>
    </row>
    <row r="43" spans="1:6" ht="15" customHeight="1">
      <c r="A43" s="200"/>
      <c r="B43" s="83"/>
      <c r="C43" s="11"/>
      <c r="D43" s="11"/>
      <c r="E43" s="11"/>
      <c r="F43" s="78"/>
    </row>
    <row r="44" spans="1:6" ht="15" customHeight="1">
      <c r="A44" s="200"/>
      <c r="B44" s="376"/>
      <c r="C44" s="377"/>
      <c r="D44" s="377"/>
      <c r="E44" s="377"/>
      <c r="F44" s="417"/>
    </row>
    <row r="45" spans="1:6" ht="15" customHeight="1">
      <c r="A45" s="200"/>
      <c r="B45" s="83"/>
      <c r="C45" s="11"/>
      <c r="D45" s="11"/>
      <c r="E45" s="11"/>
      <c r="F45" s="78"/>
    </row>
    <row r="46" spans="1:6" ht="15" customHeight="1">
      <c r="A46" s="200"/>
      <c r="B46" s="376"/>
      <c r="C46" s="377"/>
      <c r="D46" s="377"/>
      <c r="E46" s="377"/>
      <c r="F46" s="417"/>
    </row>
    <row r="47" spans="1:6" ht="15" customHeight="1">
      <c r="A47" s="200"/>
      <c r="B47" s="83"/>
      <c r="C47" s="11"/>
      <c r="D47" s="11"/>
      <c r="E47" s="11"/>
      <c r="F47" s="78"/>
    </row>
    <row r="48" spans="1:6" ht="15" customHeight="1">
      <c r="A48" s="200"/>
      <c r="B48" s="100" t="s">
        <v>123</v>
      </c>
      <c r="C48" s="38">
        <f>C7+C9+C11+C13+C15+C17+C19+C21+C23+C25+C27+C29+C31+C33+C35+C37+C39+C41+C43+C45+C47</f>
        <v>3240000</v>
      </c>
      <c r="D48" s="38">
        <f>D7+D9+D11+D13+D15+D17+D19+D21+D23+D25+D27+D29+D31+D33+D35+D37+D39+D41+D43+D45+D47</f>
        <v>5040476</v>
      </c>
      <c r="E48" s="38">
        <f>E7+E9+E11+E13+E15+E17+E19+E21+E23+E25+E27+E29+E31+E33+E35+E37+E39+E41+E43+E45+E47</f>
        <v>2943476</v>
      </c>
      <c r="F48" s="38">
        <f>F7+F9+F11+F13+F15+F17+F19+F21+F23+F25+F27+F29+F31+F33+F35+F37+F39+F41+F43+F45+F47</f>
        <v>294000</v>
      </c>
    </row>
    <row r="51" spans="1:6" ht="12.75">
      <c r="A51" s="210"/>
      <c r="B51" s="202" t="s">
        <v>209</v>
      </c>
      <c r="C51" s="202"/>
      <c r="D51" s="202"/>
      <c r="E51" s="211"/>
      <c r="F51" s="202"/>
    </row>
    <row r="52" spans="1:6" ht="12.75">
      <c r="A52" s="136"/>
      <c r="B52" s="375" t="s">
        <v>243</v>
      </c>
      <c r="C52" s="375"/>
      <c r="D52" s="375"/>
      <c r="E52" s="26">
        <v>296550215</v>
      </c>
      <c r="F52" s="59">
        <v>41295</v>
      </c>
    </row>
  </sheetData>
  <sheetProtection password="DDE8" sheet="1" objects="1" scenarios="1" selectLockedCells="1"/>
  <mergeCells count="23">
    <mergeCell ref="B22:F22"/>
    <mergeCell ref="B24:F24"/>
    <mergeCell ref="B42:F42"/>
    <mergeCell ref="B28:F28"/>
    <mergeCell ref="B30:F30"/>
    <mergeCell ref="B32:F32"/>
    <mergeCell ref="B34:F34"/>
    <mergeCell ref="B26:F26"/>
    <mergeCell ref="B52:D52"/>
    <mergeCell ref="B44:F44"/>
    <mergeCell ref="B36:F36"/>
    <mergeCell ref="B38:F38"/>
    <mergeCell ref="B40:F40"/>
    <mergeCell ref="B46:F46"/>
    <mergeCell ref="E4:F4"/>
    <mergeCell ref="B6:F6"/>
    <mergeCell ref="B8:F8"/>
    <mergeCell ref="B10:F10"/>
    <mergeCell ref="B20:F20"/>
    <mergeCell ref="B12:F12"/>
    <mergeCell ref="B14:F14"/>
    <mergeCell ref="B16:F16"/>
    <mergeCell ref="B18:F1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625" style="101" customWidth="1"/>
    <col min="2" max="2" width="9.125" style="101" customWidth="1"/>
    <col min="3" max="3" width="10.875" style="101" customWidth="1"/>
    <col min="4" max="4" width="25.75390625" style="101" customWidth="1"/>
    <col min="5" max="6" width="11.00390625" style="101" customWidth="1"/>
    <col min="7" max="8" width="15.75390625" style="101" customWidth="1"/>
    <col min="9" max="9" width="14.75390625" style="101" customWidth="1"/>
    <col min="10" max="10" width="15.75390625" style="101" customWidth="1"/>
    <col min="11" max="16384" width="9.125" style="101" customWidth="1"/>
  </cols>
  <sheetData>
    <row r="1" spans="2:10" ht="12.75">
      <c r="B1" s="375" t="s">
        <v>214</v>
      </c>
      <c r="C1" s="375"/>
      <c r="D1" s="375"/>
      <c r="E1" s="375"/>
      <c r="F1" s="375"/>
      <c r="G1" s="375"/>
      <c r="H1" s="375"/>
      <c r="J1" s="102" t="s">
        <v>41</v>
      </c>
    </row>
    <row r="3" ht="15.75">
      <c r="A3" s="207" t="s">
        <v>190</v>
      </c>
    </row>
    <row r="4" ht="15.75">
      <c r="A4" s="207"/>
    </row>
    <row r="5" ht="13.5" thickBot="1">
      <c r="D5" s="193"/>
    </row>
    <row r="6" spans="1:10" ht="12.75">
      <c r="A6" s="212" t="s">
        <v>42</v>
      </c>
      <c r="B6" s="213"/>
      <c r="C6" s="213" t="s">
        <v>43</v>
      </c>
      <c r="D6" s="155"/>
      <c r="E6" s="213" t="s">
        <v>44</v>
      </c>
      <c r="F6" s="213" t="s">
        <v>108</v>
      </c>
      <c r="G6" s="213" t="s">
        <v>110</v>
      </c>
      <c r="H6" s="214" t="s">
        <v>112</v>
      </c>
      <c r="I6" s="213"/>
      <c r="J6" s="215"/>
    </row>
    <row r="7" spans="1:10" ht="12.75">
      <c r="A7" s="216" t="s">
        <v>46</v>
      </c>
      <c r="B7" s="155" t="s">
        <v>47</v>
      </c>
      <c r="C7" s="155" t="s">
        <v>48</v>
      </c>
      <c r="D7" s="155" t="s">
        <v>49</v>
      </c>
      <c r="E7" s="155">
        <v>2012</v>
      </c>
      <c r="F7" s="155" t="s">
        <v>109</v>
      </c>
      <c r="G7" s="155" t="s">
        <v>111</v>
      </c>
      <c r="H7" s="155" t="s">
        <v>191</v>
      </c>
      <c r="I7" s="155" t="s">
        <v>51</v>
      </c>
      <c r="J7" s="217" t="s">
        <v>52</v>
      </c>
    </row>
    <row r="8" spans="1:10" ht="13.5" thickBot="1">
      <c r="A8" s="218"/>
      <c r="B8" s="123"/>
      <c r="C8" s="158" t="s">
        <v>53</v>
      </c>
      <c r="D8" s="158"/>
      <c r="E8" s="158" t="s">
        <v>54</v>
      </c>
      <c r="F8" s="158" t="s">
        <v>54</v>
      </c>
      <c r="G8" s="219" t="s">
        <v>55</v>
      </c>
      <c r="H8" s="219" t="s">
        <v>55</v>
      </c>
      <c r="I8" s="219" t="s">
        <v>55</v>
      </c>
      <c r="J8" s="220"/>
    </row>
    <row r="9" spans="1:10" ht="18" customHeight="1">
      <c r="A9" s="54"/>
      <c r="B9" s="2"/>
      <c r="C9" s="2"/>
      <c r="D9" s="52"/>
      <c r="E9" s="57"/>
      <c r="F9" s="57"/>
      <c r="G9" s="50">
        <v>0</v>
      </c>
      <c r="H9" s="50"/>
      <c r="I9" s="221">
        <f>G9-H9</f>
        <v>0</v>
      </c>
      <c r="J9" s="49"/>
    </row>
    <row r="10" spans="1:10" ht="18" customHeight="1">
      <c r="A10" s="55"/>
      <c r="B10" s="56"/>
      <c r="C10" s="56"/>
      <c r="D10" s="52"/>
      <c r="E10" s="58"/>
      <c r="F10" s="58"/>
      <c r="G10" s="51"/>
      <c r="H10" s="51"/>
      <c r="I10" s="221">
        <f aca="true" t="shared" si="0" ref="I10:I24">G10-H10</f>
        <v>0</v>
      </c>
      <c r="J10" s="61"/>
    </row>
    <row r="11" spans="1:10" ht="18" customHeight="1">
      <c r="A11" s="55"/>
      <c r="B11" s="56"/>
      <c r="C11" s="56"/>
      <c r="D11" s="52"/>
      <c r="E11" s="58"/>
      <c r="F11" s="58"/>
      <c r="G11" s="51"/>
      <c r="H11" s="51"/>
      <c r="I11" s="221">
        <f t="shared" si="0"/>
        <v>0</v>
      </c>
      <c r="J11" s="61"/>
    </row>
    <row r="12" spans="1:10" ht="18" customHeight="1">
      <c r="A12" s="55"/>
      <c r="B12" s="56"/>
      <c r="C12" s="56"/>
      <c r="D12" s="52"/>
      <c r="E12" s="58"/>
      <c r="F12" s="58"/>
      <c r="G12" s="51"/>
      <c r="H12" s="51"/>
      <c r="I12" s="221">
        <f t="shared" si="0"/>
        <v>0</v>
      </c>
      <c r="J12" s="61"/>
    </row>
    <row r="13" spans="1:10" ht="18" customHeight="1">
      <c r="A13" s="55"/>
      <c r="B13" s="56"/>
      <c r="C13" s="56"/>
      <c r="D13" s="52"/>
      <c r="E13" s="58"/>
      <c r="F13" s="58"/>
      <c r="G13" s="51"/>
      <c r="H13" s="51"/>
      <c r="I13" s="221">
        <f t="shared" si="0"/>
        <v>0</v>
      </c>
      <c r="J13" s="61"/>
    </row>
    <row r="14" spans="1:10" ht="18" customHeight="1">
      <c r="A14" s="55"/>
      <c r="B14" s="56"/>
      <c r="C14" s="56"/>
      <c r="D14" s="52"/>
      <c r="E14" s="58"/>
      <c r="F14" s="58"/>
      <c r="G14" s="51"/>
      <c r="H14" s="51"/>
      <c r="I14" s="221">
        <f t="shared" si="0"/>
        <v>0</v>
      </c>
      <c r="J14" s="61"/>
    </row>
    <row r="15" spans="1:10" ht="18" customHeight="1">
      <c r="A15" s="55"/>
      <c r="B15" s="56"/>
      <c r="C15" s="56"/>
      <c r="D15" s="52"/>
      <c r="E15" s="58"/>
      <c r="F15" s="58"/>
      <c r="G15" s="51"/>
      <c r="H15" s="51"/>
      <c r="I15" s="221">
        <f t="shared" si="0"/>
        <v>0</v>
      </c>
      <c r="J15" s="61"/>
    </row>
    <row r="16" spans="1:10" ht="18" customHeight="1">
      <c r="A16" s="55"/>
      <c r="B16" s="56"/>
      <c r="C16" s="56"/>
      <c r="D16" s="52"/>
      <c r="E16" s="58"/>
      <c r="F16" s="58"/>
      <c r="G16" s="51"/>
      <c r="H16" s="51"/>
      <c r="I16" s="221">
        <f t="shared" si="0"/>
        <v>0</v>
      </c>
      <c r="J16" s="61"/>
    </row>
    <row r="17" spans="1:10" ht="18" customHeight="1">
      <c r="A17" s="55"/>
      <c r="B17" s="56"/>
      <c r="C17" s="56"/>
      <c r="D17" s="52"/>
      <c r="E17" s="58"/>
      <c r="F17" s="58"/>
      <c r="G17" s="51"/>
      <c r="H17" s="51"/>
      <c r="I17" s="221">
        <f t="shared" si="0"/>
        <v>0</v>
      </c>
      <c r="J17" s="61"/>
    </row>
    <row r="18" spans="1:10" ht="18" customHeight="1">
      <c r="A18" s="55"/>
      <c r="B18" s="56"/>
      <c r="C18" s="56"/>
      <c r="D18" s="52"/>
      <c r="E18" s="58"/>
      <c r="F18" s="58"/>
      <c r="G18" s="51"/>
      <c r="H18" s="51"/>
      <c r="I18" s="221">
        <f t="shared" si="0"/>
        <v>0</v>
      </c>
      <c r="J18" s="61"/>
    </row>
    <row r="19" spans="1:10" ht="18" customHeight="1">
      <c r="A19" s="55"/>
      <c r="B19" s="56"/>
      <c r="C19" s="56"/>
      <c r="D19" s="52"/>
      <c r="E19" s="58"/>
      <c r="F19" s="58"/>
      <c r="G19" s="51"/>
      <c r="H19" s="51"/>
      <c r="I19" s="221">
        <f t="shared" si="0"/>
        <v>0</v>
      </c>
      <c r="J19" s="61"/>
    </row>
    <row r="20" spans="1:10" ht="18" customHeight="1">
      <c r="A20" s="55"/>
      <c r="B20" s="56"/>
      <c r="C20" s="56"/>
      <c r="D20" s="52"/>
      <c r="E20" s="58"/>
      <c r="F20" s="58"/>
      <c r="G20" s="51"/>
      <c r="H20" s="51"/>
      <c r="I20" s="221">
        <f t="shared" si="0"/>
        <v>0</v>
      </c>
      <c r="J20" s="61"/>
    </row>
    <row r="21" spans="1:10" ht="18" customHeight="1">
      <c r="A21" s="55"/>
      <c r="B21" s="56"/>
      <c r="C21" s="56"/>
      <c r="D21" s="52"/>
      <c r="E21" s="58"/>
      <c r="F21" s="58"/>
      <c r="G21" s="51"/>
      <c r="H21" s="51"/>
      <c r="I21" s="221">
        <f t="shared" si="0"/>
        <v>0</v>
      </c>
      <c r="J21" s="61"/>
    </row>
    <row r="22" spans="1:10" ht="18" customHeight="1">
      <c r="A22" s="55"/>
      <c r="B22" s="56"/>
      <c r="C22" s="56"/>
      <c r="D22" s="52"/>
      <c r="E22" s="58"/>
      <c r="F22" s="58"/>
      <c r="G22" s="51"/>
      <c r="H22" s="51"/>
      <c r="I22" s="221">
        <f t="shared" si="0"/>
        <v>0</v>
      </c>
      <c r="J22" s="61"/>
    </row>
    <row r="23" spans="1:10" ht="18" customHeight="1">
      <c r="A23" s="55"/>
      <c r="B23" s="56"/>
      <c r="C23" s="56"/>
      <c r="D23" s="52"/>
      <c r="E23" s="58"/>
      <c r="F23" s="58"/>
      <c r="G23" s="51"/>
      <c r="H23" s="51"/>
      <c r="I23" s="221">
        <f t="shared" si="0"/>
        <v>0</v>
      </c>
      <c r="J23" s="61"/>
    </row>
    <row r="24" spans="1:10" ht="18" customHeight="1">
      <c r="A24" s="55"/>
      <c r="B24" s="56"/>
      <c r="C24" s="56"/>
      <c r="D24" s="52"/>
      <c r="E24" s="58"/>
      <c r="F24" s="58"/>
      <c r="G24" s="51"/>
      <c r="H24" s="51"/>
      <c r="I24" s="221">
        <f t="shared" si="0"/>
        <v>0</v>
      </c>
      <c r="J24" s="61"/>
    </row>
    <row r="25" spans="1:10" ht="18" customHeight="1" thickBot="1">
      <c r="A25" s="222"/>
      <c r="B25" s="163"/>
      <c r="C25" s="163"/>
      <c r="D25" s="163" t="s">
        <v>123</v>
      </c>
      <c r="E25" s="223">
        <f>SUM(E9:E24)</f>
        <v>0</v>
      </c>
      <c r="F25" s="223">
        <f>SUM(F9:F24)</f>
        <v>0</v>
      </c>
      <c r="G25" s="224">
        <f>SUM(G9:G24)</f>
        <v>0</v>
      </c>
      <c r="H25" s="224">
        <f>SUM(H9:H24)</f>
        <v>0</v>
      </c>
      <c r="I25" s="224">
        <f>SUM(I9:I24)</f>
        <v>0</v>
      </c>
      <c r="J25" s="194"/>
    </row>
    <row r="26" spans="1:10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8" ht="12.75">
      <c r="A27" s="101" t="s">
        <v>56</v>
      </c>
      <c r="E27" s="101" t="s">
        <v>10</v>
      </c>
      <c r="F27" s="101" t="s">
        <v>57</v>
      </c>
      <c r="H27" s="101" t="s">
        <v>11</v>
      </c>
    </row>
    <row r="28" spans="1:8" ht="12.75">
      <c r="A28" s="375" t="s">
        <v>243</v>
      </c>
      <c r="B28" s="375"/>
      <c r="C28" s="375"/>
      <c r="D28" s="375"/>
      <c r="E28" s="26">
        <v>296550215</v>
      </c>
      <c r="F28" s="16"/>
      <c r="G28" s="16"/>
      <c r="H28" s="59">
        <v>41295</v>
      </c>
    </row>
    <row r="29" spans="1:8" ht="12.75">
      <c r="A29" s="375"/>
      <c r="B29" s="375"/>
      <c r="C29" s="375"/>
      <c r="D29" s="375"/>
      <c r="E29" s="17"/>
      <c r="F29" s="16"/>
      <c r="G29" s="16"/>
      <c r="H29" s="59"/>
    </row>
  </sheetData>
  <sheetProtection password="DDE8" sheet="1" objects="1" scenarios="1" formatColumns="0" selectLockedCells="1"/>
  <mergeCells count="3">
    <mergeCell ref="B1:H1"/>
    <mergeCell ref="A28:D28"/>
    <mergeCell ref="A29:D2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375" style="101" customWidth="1"/>
    <col min="2" max="2" width="8.375" style="101" customWidth="1"/>
    <col min="3" max="3" width="13.00390625" style="101" customWidth="1"/>
    <col min="4" max="4" width="23.75390625" style="101" customWidth="1"/>
    <col min="5" max="5" width="12.25390625" style="101" customWidth="1"/>
    <col min="6" max="6" width="11.625" style="101" customWidth="1"/>
    <col min="7" max="9" width="15.00390625" style="101" customWidth="1"/>
    <col min="10" max="10" width="16.75390625" style="101" customWidth="1"/>
    <col min="11" max="11" width="5.00390625" style="101" customWidth="1"/>
    <col min="12" max="16384" width="9.125" style="101" customWidth="1"/>
  </cols>
  <sheetData>
    <row r="1" spans="2:10" ht="12.75">
      <c r="B1" s="375" t="s">
        <v>214</v>
      </c>
      <c r="C1" s="375"/>
      <c r="D1" s="375"/>
      <c r="E1" s="375"/>
      <c r="F1" s="375"/>
      <c r="G1" s="375"/>
      <c r="H1" s="375"/>
      <c r="J1" s="102" t="s">
        <v>58</v>
      </c>
    </row>
    <row r="3" ht="15.75">
      <c r="A3" s="207" t="s">
        <v>192</v>
      </c>
    </row>
    <row r="4" ht="15.75">
      <c r="A4" s="207"/>
    </row>
    <row r="5" ht="13.5" thickBot="1">
      <c r="D5" s="193"/>
    </row>
    <row r="6" spans="1:10" ht="12.75">
      <c r="A6" s="212" t="s">
        <v>42</v>
      </c>
      <c r="B6" s="213"/>
      <c r="C6" s="213" t="s">
        <v>43</v>
      </c>
      <c r="D6" s="155"/>
      <c r="E6" s="213" t="s">
        <v>44</v>
      </c>
      <c r="F6" s="213" t="s">
        <v>108</v>
      </c>
      <c r="G6" s="213" t="s">
        <v>110</v>
      </c>
      <c r="H6" s="214" t="s">
        <v>112</v>
      </c>
      <c r="I6" s="213"/>
      <c r="J6" s="215"/>
    </row>
    <row r="7" spans="1:10" ht="12.75">
      <c r="A7" s="216" t="s">
        <v>46</v>
      </c>
      <c r="B7" s="155" t="s">
        <v>47</v>
      </c>
      <c r="C7" s="155" t="s">
        <v>48</v>
      </c>
      <c r="D7" s="155" t="s">
        <v>49</v>
      </c>
      <c r="E7" s="155">
        <v>2012</v>
      </c>
      <c r="F7" s="155" t="s">
        <v>109</v>
      </c>
      <c r="G7" s="155" t="s">
        <v>111</v>
      </c>
      <c r="H7" s="155" t="s">
        <v>191</v>
      </c>
      <c r="I7" s="155" t="s">
        <v>51</v>
      </c>
      <c r="J7" s="217" t="s">
        <v>52</v>
      </c>
    </row>
    <row r="8" spans="1:10" ht="13.5" thickBot="1">
      <c r="A8" s="218"/>
      <c r="B8" s="123"/>
      <c r="C8" s="158" t="s">
        <v>53</v>
      </c>
      <c r="D8" s="158"/>
      <c r="E8" s="158" t="s">
        <v>54</v>
      </c>
      <c r="F8" s="158" t="s">
        <v>54</v>
      </c>
      <c r="G8" s="219" t="s">
        <v>55</v>
      </c>
      <c r="H8" s="219" t="s">
        <v>55</v>
      </c>
      <c r="I8" s="219" t="s">
        <v>55</v>
      </c>
      <c r="J8" s="220"/>
    </row>
    <row r="9" spans="1:10" ht="18" customHeight="1">
      <c r="A9" s="54"/>
      <c r="B9" s="2"/>
      <c r="C9" s="2"/>
      <c r="D9" s="52"/>
      <c r="E9" s="57"/>
      <c r="F9" s="57"/>
      <c r="G9" s="50">
        <v>0</v>
      </c>
      <c r="H9" s="50"/>
      <c r="I9" s="221">
        <f>G9-H9</f>
        <v>0</v>
      </c>
      <c r="J9" s="49"/>
    </row>
    <row r="10" spans="1:10" ht="18" customHeight="1">
      <c r="A10" s="55"/>
      <c r="B10" s="56"/>
      <c r="C10" s="56"/>
      <c r="D10" s="53"/>
      <c r="E10" s="58"/>
      <c r="F10" s="58"/>
      <c r="G10" s="51"/>
      <c r="H10" s="51"/>
      <c r="I10" s="221">
        <f aca="true" t="shared" si="0" ref="I10:I24">G10-H10</f>
        <v>0</v>
      </c>
      <c r="J10" s="61"/>
    </row>
    <row r="11" spans="1:10" ht="18" customHeight="1">
      <c r="A11" s="55"/>
      <c r="B11" s="56"/>
      <c r="C11" s="56"/>
      <c r="D11" s="53"/>
      <c r="E11" s="58"/>
      <c r="F11" s="58"/>
      <c r="G11" s="51"/>
      <c r="H11" s="51"/>
      <c r="I11" s="221">
        <f t="shared" si="0"/>
        <v>0</v>
      </c>
      <c r="J11" s="61"/>
    </row>
    <row r="12" spans="1:10" ht="18" customHeight="1">
      <c r="A12" s="55"/>
      <c r="B12" s="56"/>
      <c r="C12" s="56"/>
      <c r="D12" s="53"/>
      <c r="E12" s="58"/>
      <c r="F12" s="58"/>
      <c r="G12" s="51"/>
      <c r="H12" s="51"/>
      <c r="I12" s="221">
        <f t="shared" si="0"/>
        <v>0</v>
      </c>
      <c r="J12" s="61"/>
    </row>
    <row r="13" spans="1:10" ht="18" customHeight="1">
      <c r="A13" s="55"/>
      <c r="B13" s="56"/>
      <c r="C13" s="56"/>
      <c r="D13" s="53"/>
      <c r="E13" s="58"/>
      <c r="F13" s="58"/>
      <c r="G13" s="51"/>
      <c r="H13" s="51"/>
      <c r="I13" s="221">
        <f t="shared" si="0"/>
        <v>0</v>
      </c>
      <c r="J13" s="61"/>
    </row>
    <row r="14" spans="1:10" ht="18" customHeight="1">
      <c r="A14" s="55"/>
      <c r="B14" s="56"/>
      <c r="C14" s="56"/>
      <c r="D14" s="53"/>
      <c r="E14" s="58"/>
      <c r="F14" s="58"/>
      <c r="G14" s="51"/>
      <c r="H14" s="51"/>
      <c r="I14" s="221">
        <f t="shared" si="0"/>
        <v>0</v>
      </c>
      <c r="J14" s="61"/>
    </row>
    <row r="15" spans="1:10" ht="18" customHeight="1">
      <c r="A15" s="55"/>
      <c r="B15" s="56"/>
      <c r="C15" s="56"/>
      <c r="D15" s="53"/>
      <c r="E15" s="58"/>
      <c r="F15" s="58"/>
      <c r="G15" s="51"/>
      <c r="H15" s="51"/>
      <c r="I15" s="221">
        <f t="shared" si="0"/>
        <v>0</v>
      </c>
      <c r="J15" s="61"/>
    </row>
    <row r="16" spans="1:10" ht="18" customHeight="1">
      <c r="A16" s="55"/>
      <c r="B16" s="56"/>
      <c r="C16" s="56"/>
      <c r="D16" s="53"/>
      <c r="E16" s="58"/>
      <c r="F16" s="58"/>
      <c r="G16" s="51"/>
      <c r="H16" s="51"/>
      <c r="I16" s="221">
        <f t="shared" si="0"/>
        <v>0</v>
      </c>
      <c r="J16" s="61"/>
    </row>
    <row r="17" spans="1:10" ht="18" customHeight="1">
      <c r="A17" s="55"/>
      <c r="B17" s="56"/>
      <c r="C17" s="56"/>
      <c r="D17" s="53"/>
      <c r="E17" s="58"/>
      <c r="F17" s="58"/>
      <c r="G17" s="51"/>
      <c r="H17" s="51"/>
      <c r="I17" s="221">
        <f t="shared" si="0"/>
        <v>0</v>
      </c>
      <c r="J17" s="61"/>
    </row>
    <row r="18" spans="1:10" ht="18" customHeight="1">
      <c r="A18" s="55"/>
      <c r="B18" s="56"/>
      <c r="C18" s="56"/>
      <c r="D18" s="53"/>
      <c r="E18" s="58"/>
      <c r="F18" s="58"/>
      <c r="G18" s="51"/>
      <c r="H18" s="51"/>
      <c r="I18" s="221">
        <f t="shared" si="0"/>
        <v>0</v>
      </c>
      <c r="J18" s="61"/>
    </row>
    <row r="19" spans="1:10" ht="18" customHeight="1">
      <c r="A19" s="55"/>
      <c r="B19" s="56"/>
      <c r="C19" s="56"/>
      <c r="D19" s="53"/>
      <c r="E19" s="58"/>
      <c r="F19" s="58"/>
      <c r="G19" s="51"/>
      <c r="H19" s="51"/>
      <c r="I19" s="221">
        <f t="shared" si="0"/>
        <v>0</v>
      </c>
      <c r="J19" s="61"/>
    </row>
    <row r="20" spans="1:10" ht="18" customHeight="1">
      <c r="A20" s="55"/>
      <c r="B20" s="56"/>
      <c r="C20" s="56"/>
      <c r="D20" s="53"/>
      <c r="E20" s="58"/>
      <c r="F20" s="58"/>
      <c r="G20" s="51"/>
      <c r="H20" s="51"/>
      <c r="I20" s="221">
        <f t="shared" si="0"/>
        <v>0</v>
      </c>
      <c r="J20" s="61"/>
    </row>
    <row r="21" spans="1:10" ht="18" customHeight="1">
      <c r="A21" s="55"/>
      <c r="B21" s="56"/>
      <c r="C21" s="56"/>
      <c r="D21" s="53"/>
      <c r="E21" s="58"/>
      <c r="F21" s="58"/>
      <c r="G21" s="51"/>
      <c r="H21" s="51"/>
      <c r="I21" s="221">
        <f t="shared" si="0"/>
        <v>0</v>
      </c>
      <c r="J21" s="61"/>
    </row>
    <row r="22" spans="1:10" ht="18" customHeight="1">
      <c r="A22" s="55"/>
      <c r="B22" s="56"/>
      <c r="C22" s="56"/>
      <c r="D22" s="53"/>
      <c r="E22" s="58"/>
      <c r="F22" s="58"/>
      <c r="G22" s="51"/>
      <c r="H22" s="51"/>
      <c r="I22" s="221">
        <f t="shared" si="0"/>
        <v>0</v>
      </c>
      <c r="J22" s="61"/>
    </row>
    <row r="23" spans="1:10" ht="18" customHeight="1">
      <c r="A23" s="55"/>
      <c r="B23" s="56"/>
      <c r="C23" s="56"/>
      <c r="D23" s="53"/>
      <c r="E23" s="58"/>
      <c r="F23" s="58"/>
      <c r="G23" s="51"/>
      <c r="H23" s="51"/>
      <c r="I23" s="221">
        <f t="shared" si="0"/>
        <v>0</v>
      </c>
      <c r="J23" s="61"/>
    </row>
    <row r="24" spans="1:10" ht="18" customHeight="1">
      <c r="A24" s="55"/>
      <c r="B24" s="56"/>
      <c r="C24" s="56"/>
      <c r="D24" s="53"/>
      <c r="E24" s="58"/>
      <c r="F24" s="58"/>
      <c r="G24" s="51"/>
      <c r="H24" s="51"/>
      <c r="I24" s="221">
        <f t="shared" si="0"/>
        <v>0</v>
      </c>
      <c r="J24" s="61"/>
    </row>
    <row r="25" spans="1:10" ht="18" customHeight="1" thickBot="1">
      <c r="A25" s="222"/>
      <c r="B25" s="163"/>
      <c r="C25" s="163"/>
      <c r="D25" s="163" t="s">
        <v>123</v>
      </c>
      <c r="E25" s="223">
        <f>SUM(E9:E24)</f>
        <v>0</v>
      </c>
      <c r="F25" s="223">
        <f>SUM(F9:F24)</f>
        <v>0</v>
      </c>
      <c r="G25" s="224">
        <f>SUM(G9:G24)</f>
        <v>0</v>
      </c>
      <c r="H25" s="224">
        <f>SUM(H9:H24)</f>
        <v>0</v>
      </c>
      <c r="I25" s="224">
        <f>SUM(I9:I24)</f>
        <v>0</v>
      </c>
      <c r="J25" s="194"/>
    </row>
    <row r="26" spans="1:10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12.75">
      <c r="A27" s="101" t="s">
        <v>59</v>
      </c>
      <c r="E27" s="101" t="s">
        <v>10</v>
      </c>
      <c r="G27" s="225" t="s">
        <v>60</v>
      </c>
      <c r="J27" s="101" t="s">
        <v>11</v>
      </c>
    </row>
    <row r="28" spans="1:10" ht="12.75">
      <c r="A28" s="427" t="s">
        <v>243</v>
      </c>
      <c r="B28" s="427"/>
      <c r="C28" s="427"/>
      <c r="D28" s="427"/>
      <c r="E28" s="60">
        <v>296550215</v>
      </c>
      <c r="G28" s="201" t="s">
        <v>125</v>
      </c>
      <c r="J28" s="48">
        <v>41295</v>
      </c>
    </row>
    <row r="29" spans="1:10" ht="12.75">
      <c r="A29" s="375"/>
      <c r="B29" s="375"/>
      <c r="C29" s="375"/>
      <c r="D29" s="375"/>
      <c r="E29" s="17"/>
      <c r="F29" s="202"/>
      <c r="G29" s="202"/>
      <c r="J29" s="17"/>
    </row>
    <row r="30" spans="1:8" ht="12.75">
      <c r="A30" s="426"/>
      <c r="B30" s="426"/>
      <c r="C30" s="202"/>
      <c r="D30" s="202"/>
      <c r="E30" s="202"/>
      <c r="F30" s="202"/>
      <c r="G30" s="202"/>
      <c r="H30" s="202"/>
    </row>
  </sheetData>
  <sheetProtection password="DDE8" sheet="1" objects="1" scenarios="1" formatColumns="0" selectLockedCells="1"/>
  <mergeCells count="4">
    <mergeCell ref="A30:B30"/>
    <mergeCell ref="B1:H1"/>
    <mergeCell ref="A29:D29"/>
    <mergeCell ref="A28:D2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0.125" style="101" customWidth="1"/>
    <col min="2" max="2" width="35.125" style="101" customWidth="1"/>
    <col min="3" max="3" width="11.125" style="101" customWidth="1"/>
    <col min="4" max="6" width="15.75390625" style="101" customWidth="1"/>
    <col min="7" max="7" width="15.625" style="101" customWidth="1"/>
    <col min="8" max="8" width="18.875" style="101" customWidth="1"/>
    <col min="9" max="9" width="2.875" style="101" customWidth="1"/>
    <col min="10" max="10" width="26.75390625" style="101" customWidth="1"/>
    <col min="11" max="11" width="6.125" style="101" customWidth="1"/>
    <col min="12" max="16384" width="9.125" style="101" customWidth="1"/>
  </cols>
  <sheetData>
    <row r="1" spans="1:8" ht="12.75">
      <c r="A1" s="428" t="s">
        <v>214</v>
      </c>
      <c r="B1" s="428"/>
      <c r="C1" s="428"/>
      <c r="D1" s="428"/>
      <c r="E1" s="428"/>
      <c r="F1" s="428"/>
      <c r="H1" s="102" t="s">
        <v>98</v>
      </c>
    </row>
    <row r="3" ht="15.75">
      <c r="A3" s="103" t="s">
        <v>193</v>
      </c>
    </row>
    <row r="4" ht="13.5" thickBot="1">
      <c r="J4" s="164"/>
    </row>
    <row r="5" spans="1:8" ht="12.75">
      <c r="A5" s="226" t="s">
        <v>12</v>
      </c>
      <c r="B5" s="227"/>
      <c r="C5" s="228"/>
      <c r="D5" s="229" t="s">
        <v>151</v>
      </c>
      <c r="E5" s="229" t="s">
        <v>110</v>
      </c>
      <c r="F5" s="229" t="s">
        <v>112</v>
      </c>
      <c r="G5" s="230"/>
      <c r="H5" s="227"/>
    </row>
    <row r="6" spans="1:8" ht="12.75">
      <c r="A6" s="231" t="s">
        <v>61</v>
      </c>
      <c r="B6" s="232" t="s">
        <v>62</v>
      </c>
      <c r="C6" s="233" t="s">
        <v>63</v>
      </c>
      <c r="D6" s="234" t="s">
        <v>109</v>
      </c>
      <c r="E6" s="235" t="s">
        <v>111</v>
      </c>
      <c r="F6" s="233" t="s">
        <v>191</v>
      </c>
      <c r="G6" s="182" t="s">
        <v>51</v>
      </c>
      <c r="H6" s="233" t="s">
        <v>52</v>
      </c>
    </row>
    <row r="7" spans="1:10" ht="15" thickBot="1">
      <c r="A7" s="236"/>
      <c r="B7" s="237"/>
      <c r="C7" s="238"/>
      <c r="D7" s="239" t="s">
        <v>54</v>
      </c>
      <c r="E7" s="239" t="s">
        <v>148</v>
      </c>
      <c r="F7" s="240" t="s">
        <v>55</v>
      </c>
      <c r="G7" s="241" t="s">
        <v>55</v>
      </c>
      <c r="H7" s="236"/>
      <c r="J7" s="242" t="s">
        <v>194</v>
      </c>
    </row>
    <row r="8" spans="1:10" ht="18" customHeight="1" thickTop="1">
      <c r="A8" s="96">
        <v>41707</v>
      </c>
      <c r="B8" s="62" t="s">
        <v>244</v>
      </c>
      <c r="C8" s="65">
        <v>94</v>
      </c>
      <c r="D8" s="66">
        <v>400</v>
      </c>
      <c r="E8" s="41">
        <v>400000</v>
      </c>
      <c r="F8" s="41">
        <v>400000</v>
      </c>
      <c r="G8" s="243">
        <f>E8-F8</f>
        <v>0</v>
      </c>
      <c r="H8" s="67"/>
      <c r="J8" s="101" t="s">
        <v>132</v>
      </c>
    </row>
    <row r="9" spans="1:8" ht="18" customHeight="1">
      <c r="A9" s="97">
        <v>41710</v>
      </c>
      <c r="B9" s="62" t="s">
        <v>245</v>
      </c>
      <c r="C9" s="65">
        <v>94</v>
      </c>
      <c r="D9" s="66">
        <v>491</v>
      </c>
      <c r="E9" s="41">
        <v>491000</v>
      </c>
      <c r="F9" s="41">
        <v>491000</v>
      </c>
      <c r="G9" s="243">
        <f>E9-F9</f>
        <v>0</v>
      </c>
      <c r="H9" s="61"/>
    </row>
    <row r="10" spans="1:8" ht="18" customHeight="1">
      <c r="A10" s="97"/>
      <c r="B10" s="62"/>
      <c r="C10" s="65"/>
      <c r="D10" s="66"/>
      <c r="E10" s="41"/>
      <c r="F10" s="41"/>
      <c r="G10" s="243">
        <f aca="true" t="shared" si="0" ref="G10:G24">E10-F10</f>
        <v>0</v>
      </c>
      <c r="H10" s="68"/>
    </row>
    <row r="11" spans="1:8" ht="18" customHeight="1">
      <c r="A11" s="97"/>
      <c r="B11" s="62"/>
      <c r="C11" s="65"/>
      <c r="D11" s="66"/>
      <c r="E11" s="41"/>
      <c r="F11" s="41"/>
      <c r="G11" s="243">
        <f t="shared" si="0"/>
        <v>0</v>
      </c>
      <c r="H11" s="61"/>
    </row>
    <row r="12" spans="1:8" ht="18" customHeight="1">
      <c r="A12" s="97"/>
      <c r="B12" s="63"/>
      <c r="C12" s="65"/>
      <c r="D12" s="66"/>
      <c r="E12" s="41"/>
      <c r="F12" s="41"/>
      <c r="G12" s="243">
        <f t="shared" si="0"/>
        <v>0</v>
      </c>
      <c r="H12" s="68"/>
    </row>
    <row r="13" spans="1:8" ht="18" customHeight="1">
      <c r="A13" s="97"/>
      <c r="B13" s="63"/>
      <c r="C13" s="65"/>
      <c r="D13" s="66"/>
      <c r="E13" s="41"/>
      <c r="F13" s="41"/>
      <c r="G13" s="243">
        <f t="shared" si="0"/>
        <v>0</v>
      </c>
      <c r="H13" s="61"/>
    </row>
    <row r="14" spans="1:8" ht="18" customHeight="1">
      <c r="A14" s="97"/>
      <c r="B14" s="63"/>
      <c r="C14" s="65"/>
      <c r="D14" s="66"/>
      <c r="E14" s="41"/>
      <c r="F14" s="41"/>
      <c r="G14" s="243">
        <f t="shared" si="0"/>
        <v>0</v>
      </c>
      <c r="H14" s="68"/>
    </row>
    <row r="15" spans="1:8" ht="18" customHeight="1">
      <c r="A15" s="97"/>
      <c r="B15" s="63"/>
      <c r="C15" s="65"/>
      <c r="D15" s="66"/>
      <c r="E15" s="41"/>
      <c r="F15" s="41"/>
      <c r="G15" s="243">
        <f t="shared" si="0"/>
        <v>0</v>
      </c>
      <c r="H15" s="61"/>
    </row>
    <row r="16" spans="1:8" ht="18" customHeight="1">
      <c r="A16" s="97"/>
      <c r="B16" s="63"/>
      <c r="C16" s="65"/>
      <c r="D16" s="66"/>
      <c r="E16" s="41"/>
      <c r="F16" s="41"/>
      <c r="G16" s="243">
        <f t="shared" si="0"/>
        <v>0</v>
      </c>
      <c r="H16" s="68"/>
    </row>
    <row r="17" spans="1:8" ht="18" customHeight="1">
      <c r="A17" s="97"/>
      <c r="B17" s="63"/>
      <c r="C17" s="65"/>
      <c r="D17" s="66"/>
      <c r="E17" s="41"/>
      <c r="F17" s="41"/>
      <c r="G17" s="243">
        <f t="shared" si="0"/>
        <v>0</v>
      </c>
      <c r="H17" s="61"/>
    </row>
    <row r="18" spans="1:8" ht="18" customHeight="1">
      <c r="A18" s="97"/>
      <c r="B18" s="64"/>
      <c r="C18" s="65"/>
      <c r="D18" s="66"/>
      <c r="E18" s="41"/>
      <c r="F18" s="41"/>
      <c r="G18" s="243">
        <f t="shared" si="0"/>
        <v>0</v>
      </c>
      <c r="H18" s="68"/>
    </row>
    <row r="19" spans="1:8" ht="18" customHeight="1">
      <c r="A19" s="97"/>
      <c r="B19" s="63"/>
      <c r="C19" s="65"/>
      <c r="D19" s="66"/>
      <c r="E19" s="41"/>
      <c r="F19" s="41"/>
      <c r="G19" s="243">
        <f t="shared" si="0"/>
        <v>0</v>
      </c>
      <c r="H19" s="61"/>
    </row>
    <row r="20" spans="1:8" ht="18" customHeight="1">
      <c r="A20" s="97"/>
      <c r="B20" s="63"/>
      <c r="C20" s="65"/>
      <c r="D20" s="66"/>
      <c r="E20" s="41"/>
      <c r="F20" s="41"/>
      <c r="G20" s="243">
        <f t="shared" si="0"/>
        <v>0</v>
      </c>
      <c r="H20" s="68"/>
    </row>
    <row r="21" spans="1:8" ht="18" customHeight="1">
      <c r="A21" s="97"/>
      <c r="B21" s="63"/>
      <c r="C21" s="65"/>
      <c r="D21" s="66"/>
      <c r="E21" s="41"/>
      <c r="F21" s="41"/>
      <c r="G21" s="243">
        <f t="shared" si="0"/>
        <v>0</v>
      </c>
      <c r="H21" s="61"/>
    </row>
    <row r="22" spans="1:8" ht="18" customHeight="1">
      <c r="A22" s="97"/>
      <c r="B22" s="63"/>
      <c r="C22" s="65"/>
      <c r="D22" s="66"/>
      <c r="E22" s="41"/>
      <c r="F22" s="41"/>
      <c r="G22" s="243">
        <f t="shared" si="0"/>
        <v>0</v>
      </c>
      <c r="H22" s="61"/>
    </row>
    <row r="23" spans="1:8" ht="18" customHeight="1">
      <c r="A23" s="97"/>
      <c r="B23" s="63"/>
      <c r="C23" s="65"/>
      <c r="D23" s="66"/>
      <c r="E23" s="41"/>
      <c r="F23" s="41"/>
      <c r="G23" s="243">
        <f t="shared" si="0"/>
        <v>0</v>
      </c>
      <c r="H23" s="68"/>
    </row>
    <row r="24" spans="1:8" ht="18" customHeight="1">
      <c r="A24" s="97"/>
      <c r="B24" s="63"/>
      <c r="C24" s="65"/>
      <c r="D24" s="66"/>
      <c r="E24" s="41"/>
      <c r="F24" s="41"/>
      <c r="G24" s="243">
        <f t="shared" si="0"/>
        <v>0</v>
      </c>
      <c r="H24" s="61"/>
    </row>
    <row r="25" spans="1:8" ht="18" customHeight="1" thickBot="1">
      <c r="A25" s="244"/>
      <c r="B25" s="245" t="s">
        <v>123</v>
      </c>
      <c r="C25" s="246"/>
      <c r="D25" s="247">
        <f>SUM(D8:D24)</f>
        <v>891</v>
      </c>
      <c r="E25" s="248">
        <f>SUM(E8:E24)</f>
        <v>891000</v>
      </c>
      <c r="F25" s="248">
        <f>SUM(F8:F24)</f>
        <v>891000</v>
      </c>
      <c r="G25" s="248">
        <f>SUM(G8:G24)</f>
        <v>0</v>
      </c>
      <c r="H25" s="249"/>
    </row>
    <row r="26" spans="1:6" ht="12.75">
      <c r="A26" s="101" t="s">
        <v>149</v>
      </c>
      <c r="B26" s="17" t="s">
        <v>243</v>
      </c>
      <c r="C26" s="250" t="s">
        <v>11</v>
      </c>
      <c r="D26" s="59">
        <v>41295</v>
      </c>
      <c r="E26" s="101" t="s">
        <v>57</v>
      </c>
      <c r="F26" s="16"/>
    </row>
    <row r="27" spans="1:2" ht="12.75">
      <c r="A27" s="101" t="s">
        <v>10</v>
      </c>
      <c r="B27" s="26">
        <v>296550215</v>
      </c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0.125" style="101" customWidth="1"/>
    <col min="2" max="2" width="35.25390625" style="101" customWidth="1"/>
    <col min="3" max="3" width="11.125" style="101" customWidth="1"/>
    <col min="4" max="6" width="15.75390625" style="101" customWidth="1"/>
    <col min="7" max="7" width="15.125" style="101" customWidth="1"/>
    <col min="8" max="8" width="18.875" style="101" customWidth="1"/>
    <col min="9" max="9" width="6.875" style="101" customWidth="1"/>
    <col min="10" max="10" width="15.625" style="101" customWidth="1"/>
    <col min="11" max="11" width="6.125" style="101" customWidth="1"/>
    <col min="12" max="16384" width="9.125" style="101" customWidth="1"/>
  </cols>
  <sheetData>
    <row r="1" spans="1:8" ht="12.75">
      <c r="A1" s="428" t="s">
        <v>214</v>
      </c>
      <c r="B1" s="428"/>
      <c r="C1" s="428"/>
      <c r="D1" s="428"/>
      <c r="E1" s="428"/>
      <c r="F1" s="428"/>
      <c r="H1" s="102" t="s">
        <v>99</v>
      </c>
    </row>
    <row r="3" ht="15.75">
      <c r="A3" s="103" t="s">
        <v>195</v>
      </c>
    </row>
    <row r="4" ht="13.5" thickBot="1">
      <c r="J4" s="164"/>
    </row>
    <row r="5" spans="1:8" ht="13.5" thickTop="1">
      <c r="A5" s="255" t="s">
        <v>12</v>
      </c>
      <c r="B5" s="256"/>
      <c r="C5" s="257"/>
      <c r="D5" s="258" t="s">
        <v>108</v>
      </c>
      <c r="E5" s="258" t="s">
        <v>110</v>
      </c>
      <c r="F5" s="258" t="s">
        <v>112</v>
      </c>
      <c r="G5" s="259"/>
      <c r="H5" s="260"/>
    </row>
    <row r="6" spans="1:8" ht="12.75">
      <c r="A6" s="261" t="s">
        <v>61</v>
      </c>
      <c r="B6" s="232" t="s">
        <v>62</v>
      </c>
      <c r="C6" s="233" t="s">
        <v>63</v>
      </c>
      <c r="D6" s="234" t="s">
        <v>109</v>
      </c>
      <c r="E6" s="233" t="s">
        <v>111</v>
      </c>
      <c r="F6" s="233" t="s">
        <v>191</v>
      </c>
      <c r="G6" s="182" t="s">
        <v>51</v>
      </c>
      <c r="H6" s="262" t="s">
        <v>52</v>
      </c>
    </row>
    <row r="7" spans="1:8" ht="13.5" thickBot="1">
      <c r="A7" s="263"/>
      <c r="B7" s="237"/>
      <c r="C7" s="238"/>
      <c r="D7" s="239" t="s">
        <v>54</v>
      </c>
      <c r="E7" s="239" t="s">
        <v>55</v>
      </c>
      <c r="F7" s="240" t="s">
        <v>55</v>
      </c>
      <c r="G7" s="241" t="s">
        <v>55</v>
      </c>
      <c r="H7" s="264"/>
    </row>
    <row r="8" spans="1:8" ht="18" customHeight="1" thickTop="1">
      <c r="A8" s="251"/>
      <c r="B8" s="254"/>
      <c r="C8" s="65"/>
      <c r="D8" s="66"/>
      <c r="E8" s="41">
        <v>0</v>
      </c>
      <c r="F8" s="41"/>
      <c r="G8" s="243">
        <f>E8-F8</f>
        <v>0</v>
      </c>
      <c r="H8" s="73"/>
    </row>
    <row r="9" spans="1:8" ht="18" customHeight="1">
      <c r="A9" s="252"/>
      <c r="B9" s="254"/>
      <c r="C9" s="65"/>
      <c r="D9" s="66"/>
      <c r="E9" s="41"/>
      <c r="F9" s="41"/>
      <c r="G9" s="243">
        <f aca="true" t="shared" si="0" ref="G9:G24">E9-F9</f>
        <v>0</v>
      </c>
      <c r="H9" s="74"/>
    </row>
    <row r="10" spans="1:8" ht="18" customHeight="1">
      <c r="A10" s="252"/>
      <c r="B10" s="254"/>
      <c r="C10" s="65"/>
      <c r="D10" s="66"/>
      <c r="E10" s="41"/>
      <c r="F10" s="41"/>
      <c r="G10" s="243">
        <f t="shared" si="0"/>
        <v>0</v>
      </c>
      <c r="H10" s="75"/>
    </row>
    <row r="11" spans="1:8" ht="18" customHeight="1">
      <c r="A11" s="253"/>
      <c r="B11" s="254"/>
      <c r="C11" s="65"/>
      <c r="D11" s="66"/>
      <c r="E11" s="41"/>
      <c r="F11" s="41"/>
      <c r="G11" s="243">
        <f t="shared" si="0"/>
        <v>0</v>
      </c>
      <c r="H11" s="74"/>
    </row>
    <row r="12" spans="1:8" ht="18" customHeight="1">
      <c r="A12" s="253"/>
      <c r="B12" s="254"/>
      <c r="C12" s="65"/>
      <c r="D12" s="66"/>
      <c r="E12" s="41"/>
      <c r="F12" s="41"/>
      <c r="G12" s="243">
        <f t="shared" si="0"/>
        <v>0</v>
      </c>
      <c r="H12" s="75"/>
    </row>
    <row r="13" spans="1:8" ht="18" customHeight="1">
      <c r="A13" s="253"/>
      <c r="B13" s="254"/>
      <c r="C13" s="65"/>
      <c r="D13" s="66"/>
      <c r="E13" s="41"/>
      <c r="F13" s="41"/>
      <c r="G13" s="243">
        <f t="shared" si="0"/>
        <v>0</v>
      </c>
      <c r="H13" s="74"/>
    </row>
    <row r="14" spans="1:8" ht="18" customHeight="1">
      <c r="A14" s="253"/>
      <c r="B14" s="254"/>
      <c r="C14" s="65"/>
      <c r="D14" s="66"/>
      <c r="E14" s="41"/>
      <c r="F14" s="41"/>
      <c r="G14" s="243">
        <f t="shared" si="0"/>
        <v>0</v>
      </c>
      <c r="H14" s="75"/>
    </row>
    <row r="15" spans="1:8" ht="18" customHeight="1">
      <c r="A15" s="253"/>
      <c r="B15" s="254"/>
      <c r="C15" s="65"/>
      <c r="D15" s="66"/>
      <c r="E15" s="41"/>
      <c r="F15" s="41"/>
      <c r="G15" s="243">
        <f t="shared" si="0"/>
        <v>0</v>
      </c>
      <c r="H15" s="74"/>
    </row>
    <row r="16" spans="1:8" ht="18" customHeight="1">
      <c r="A16" s="253"/>
      <c r="B16" s="254"/>
      <c r="C16" s="65"/>
      <c r="D16" s="66"/>
      <c r="E16" s="41"/>
      <c r="F16" s="41"/>
      <c r="G16" s="243">
        <f t="shared" si="0"/>
        <v>0</v>
      </c>
      <c r="H16" s="75"/>
    </row>
    <row r="17" spans="1:8" ht="18" customHeight="1">
      <c r="A17" s="253"/>
      <c r="B17" s="254"/>
      <c r="C17" s="65"/>
      <c r="D17" s="66"/>
      <c r="E17" s="41"/>
      <c r="F17" s="41"/>
      <c r="G17" s="243">
        <f t="shared" si="0"/>
        <v>0</v>
      </c>
      <c r="H17" s="74"/>
    </row>
    <row r="18" spans="1:8" ht="18" customHeight="1">
      <c r="A18" s="253"/>
      <c r="B18" s="254"/>
      <c r="C18" s="65"/>
      <c r="D18" s="66"/>
      <c r="E18" s="41"/>
      <c r="F18" s="41"/>
      <c r="G18" s="243">
        <f t="shared" si="0"/>
        <v>0</v>
      </c>
      <c r="H18" s="75"/>
    </row>
    <row r="19" spans="1:8" ht="18" customHeight="1">
      <c r="A19" s="253"/>
      <c r="B19" s="254"/>
      <c r="C19" s="65"/>
      <c r="D19" s="66"/>
      <c r="E19" s="41"/>
      <c r="F19" s="41"/>
      <c r="G19" s="243">
        <f t="shared" si="0"/>
        <v>0</v>
      </c>
      <c r="H19" s="74"/>
    </row>
    <row r="20" spans="1:8" ht="18" customHeight="1">
      <c r="A20" s="253"/>
      <c r="B20" s="254"/>
      <c r="C20" s="65"/>
      <c r="D20" s="66"/>
      <c r="E20" s="41"/>
      <c r="F20" s="41"/>
      <c r="G20" s="243">
        <f t="shared" si="0"/>
        <v>0</v>
      </c>
      <c r="H20" s="75"/>
    </row>
    <row r="21" spans="1:8" ht="18" customHeight="1">
      <c r="A21" s="253"/>
      <c r="B21" s="254"/>
      <c r="C21" s="65"/>
      <c r="D21" s="66"/>
      <c r="E21" s="41"/>
      <c r="F21" s="41"/>
      <c r="G21" s="243">
        <f t="shared" si="0"/>
        <v>0</v>
      </c>
      <c r="H21" s="74"/>
    </row>
    <row r="22" spans="1:8" ht="18" customHeight="1">
      <c r="A22" s="253"/>
      <c r="B22" s="254"/>
      <c r="C22" s="65"/>
      <c r="D22" s="66"/>
      <c r="E22" s="41"/>
      <c r="F22" s="41"/>
      <c r="G22" s="243">
        <f t="shared" si="0"/>
        <v>0</v>
      </c>
      <c r="H22" s="74"/>
    </row>
    <row r="23" spans="1:8" ht="18" customHeight="1">
      <c r="A23" s="253"/>
      <c r="B23" s="254"/>
      <c r="C23" s="65"/>
      <c r="D23" s="66"/>
      <c r="E23" s="41"/>
      <c r="F23" s="41"/>
      <c r="G23" s="243">
        <f t="shared" si="0"/>
        <v>0</v>
      </c>
      <c r="H23" s="75"/>
    </row>
    <row r="24" spans="1:8" ht="18" customHeight="1">
      <c r="A24" s="253"/>
      <c r="B24" s="254"/>
      <c r="C24" s="65"/>
      <c r="D24" s="66"/>
      <c r="E24" s="41"/>
      <c r="F24" s="41"/>
      <c r="G24" s="243">
        <f t="shared" si="0"/>
        <v>0</v>
      </c>
      <c r="H24" s="74"/>
    </row>
    <row r="25" spans="1:8" ht="18" customHeight="1" thickBot="1">
      <c r="A25" s="265"/>
      <c r="B25" s="266" t="s">
        <v>123</v>
      </c>
      <c r="C25" s="267"/>
      <c r="D25" s="268">
        <f>SUM(D8:D24)</f>
        <v>0</v>
      </c>
      <c r="E25" s="269">
        <f>SUM(E8:E24)</f>
        <v>0</v>
      </c>
      <c r="F25" s="269">
        <f>SUM(F8:F24)</f>
        <v>0</v>
      </c>
      <c r="G25" s="270">
        <f>SUM(G8:G24)</f>
        <v>0</v>
      </c>
      <c r="H25" s="271"/>
    </row>
    <row r="26" spans="1:6" ht="13.5" thickTop="1">
      <c r="A26" s="101" t="s">
        <v>149</v>
      </c>
      <c r="B26" s="17" t="s">
        <v>243</v>
      </c>
      <c r="C26" s="101" t="s">
        <v>11</v>
      </c>
      <c r="D26" s="59">
        <v>41295</v>
      </c>
      <c r="E26" s="225" t="s">
        <v>60</v>
      </c>
      <c r="F26" s="202"/>
    </row>
    <row r="27" spans="1:6" ht="12.75">
      <c r="A27" s="101" t="s">
        <v>10</v>
      </c>
      <c r="B27" s="26">
        <v>296550215</v>
      </c>
      <c r="D27" s="17"/>
      <c r="E27" s="225" t="s">
        <v>125</v>
      </c>
      <c r="F27" s="202"/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2013-01-22T12:35:45Z</cp:lastPrinted>
  <dcterms:created xsi:type="dcterms:W3CDTF">1998-11-24T12:45:44Z</dcterms:created>
  <dcterms:modified xsi:type="dcterms:W3CDTF">2013-03-01T10:58:03Z</dcterms:modified>
  <cp:category/>
  <cp:version/>
  <cp:contentType/>
  <cp:contentStatus/>
</cp:coreProperties>
</file>